
<file path=[Content_Types].xml><?xml version="1.0" encoding="utf-8"?>
<Types xmlns="http://schemas.openxmlformats.org/package/2006/content-types">
  <Default Extension="xml" ContentType="application/xml"/>
  <Default Extension="bin" ContentType="application/vnd.openxmlformats-officedocument.spreadsheetml.printerSettings"/>
  <Default Extension="vml" ContentType="application/vnd.openxmlformats-officedocument.vmlDrawing"/>
  <Default Extension="png" ContentType="image/png"/>
  <Default Extension="rels" ContentType="application/vnd.openxmlformats-package.relationships+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drawings/drawing4.xml" ContentType="application/vnd.openxmlformats-officedocument.drawing+xml"/>
  <Override PartName="/xl/ctrlProps/ctrlProp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8702" codeName="{8C4F1C90-05EB-6A55-5F09-09C24B55AC0B}"/>
  <workbookPr codeName="ThisWorkbook"/>
  <mc:AlternateContent xmlns:mc="http://schemas.openxmlformats.org/markup-compatibility/2006">
    <mc:Choice Requires="x15">
      <x15ac:absPath xmlns:x15ac="http://schemas.microsoft.com/office/spreadsheetml/2010/11/ac" url="/Users/huddwilliams/Desktop/BAUER_REBRAND/LIST/8. WEBSITE PDFs/TO BE UPDATED - FROM DANIKA/"/>
    </mc:Choice>
  </mc:AlternateContent>
  <bookViews>
    <workbookView xWindow="120" yWindow="460" windowWidth="35560" windowHeight="24220" firstSheet="2" activeTab="2"/>
  </bookViews>
  <sheets>
    <sheet name="OFC Gatefold PB" sheetId="1" state="hidden" r:id="rId1"/>
    <sheet name="OBC Gatefold PB" sheetId="2" state="hidden" r:id="rId2"/>
    <sheet name="OFC Gatefold SS" sheetId="3" r:id="rId3"/>
    <sheet name="OBC Gatefold SS" sheetId="4" r:id="rId4"/>
    <sheet name="Spec Data PB" sheetId="5" state="hidden" r:id="rId5"/>
    <sheet name="Spec Data SS" sheetId="6" state="hidden" r:id="rId6"/>
  </sheets>
  <definedNames>
    <definedName name="_xlnm.Print_Area" localSheetId="2">'OFC Gatefold SS'!$A$1:$P$51</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L11" i="4" l="1"/>
  <c r="J11" i="4"/>
  <c r="J9" i="4"/>
  <c r="L11" i="3"/>
  <c r="J22" i="3"/>
  <c r="J11" i="3"/>
  <c r="M19" i="3"/>
  <c r="J9" i="3"/>
  <c r="L11" i="2"/>
  <c r="J11" i="2"/>
  <c r="J9" i="2"/>
  <c r="L11" i="1"/>
  <c r="J22" i="1"/>
  <c r="J11" i="1"/>
  <c r="M19" i="1"/>
  <c r="J9" i="1"/>
  <c r="A33" i="4"/>
  <c r="E33" i="4"/>
  <c r="L33" i="4"/>
  <c r="R22" i="4"/>
  <c r="N22" i="4"/>
  <c r="J22" i="4"/>
  <c r="G22" i="4"/>
  <c r="F22" i="4"/>
  <c r="I22" i="4"/>
  <c r="M22" i="4"/>
  <c r="Q22" i="4"/>
  <c r="B22" i="4"/>
  <c r="M19" i="4"/>
  <c r="H19" i="4"/>
  <c r="B19" i="4"/>
  <c r="M18" i="4"/>
  <c r="H18" i="4"/>
  <c r="B18" i="4"/>
  <c r="M17" i="4"/>
  <c r="A34" i="4"/>
  <c r="E34" i="4"/>
  <c r="L34" i="4"/>
  <c r="H17" i="4"/>
  <c r="D17" i="4"/>
  <c r="C22" i="4"/>
  <c r="B17" i="4"/>
  <c r="A33" i="3"/>
  <c r="E33" i="3"/>
  <c r="L33" i="3"/>
  <c r="F22" i="3"/>
  <c r="I22" i="3"/>
  <c r="M22" i="3"/>
  <c r="B22" i="3"/>
  <c r="A33" i="2"/>
  <c r="E33" i="2"/>
  <c r="L33" i="2"/>
  <c r="N22" i="2"/>
  <c r="R22" i="2"/>
  <c r="O17" i="2"/>
  <c r="G22" i="2"/>
  <c r="F22" i="2"/>
  <c r="I22" i="2"/>
  <c r="M22" i="2"/>
  <c r="Q22" i="2"/>
  <c r="B22" i="2"/>
  <c r="M19" i="2"/>
  <c r="H19" i="2"/>
  <c r="B19" i="2"/>
  <c r="M18" i="2"/>
  <c r="H18" i="2"/>
  <c r="B18" i="2"/>
  <c r="M17" i="2"/>
  <c r="A34" i="2"/>
  <c r="E34" i="2"/>
  <c r="L34" i="2"/>
  <c r="H17" i="2"/>
  <c r="D17" i="2"/>
  <c r="C22" i="2"/>
  <c r="B17" i="2"/>
  <c r="A33" i="1"/>
  <c r="E33" i="1"/>
  <c r="L33" i="1"/>
  <c r="F22" i="1"/>
  <c r="I22" i="1"/>
  <c r="M22" i="1"/>
  <c r="B22" i="1"/>
  <c r="J17" i="4"/>
  <c r="J19" i="4"/>
  <c r="O17" i="4"/>
  <c r="O19" i="4"/>
  <c r="O17" i="3"/>
  <c r="N22" i="3"/>
  <c r="B17" i="3"/>
  <c r="A34" i="3"/>
  <c r="E34" i="3"/>
  <c r="L34" i="3"/>
  <c r="M17" i="3"/>
  <c r="B18" i="3"/>
  <c r="M18" i="3"/>
  <c r="H19" i="3"/>
  <c r="H17" i="3"/>
  <c r="H18" i="3"/>
  <c r="B19" i="3"/>
  <c r="D17" i="3"/>
  <c r="C22" i="3"/>
  <c r="G22" i="3"/>
  <c r="J17" i="3"/>
  <c r="J18" i="3"/>
  <c r="J22" i="2"/>
  <c r="J17" i="2"/>
  <c r="J19" i="2"/>
  <c r="O17" i="1"/>
  <c r="N22" i="1"/>
  <c r="D17" i="1"/>
  <c r="C22" i="1"/>
  <c r="G22" i="1"/>
  <c r="J17" i="1"/>
  <c r="J19" i="1"/>
  <c r="M17" i="1"/>
  <c r="B18" i="1"/>
  <c r="M18" i="1"/>
  <c r="H19" i="1"/>
  <c r="B17" i="1"/>
  <c r="A34" i="1"/>
  <c r="E34" i="1"/>
  <c r="L34" i="1"/>
  <c r="H17" i="1"/>
  <c r="H18" i="1"/>
  <c r="B19" i="1"/>
  <c r="D18" i="4"/>
  <c r="J18" i="4"/>
  <c r="O18" i="4"/>
  <c r="D19" i="4"/>
  <c r="J19" i="3"/>
  <c r="O19" i="3"/>
  <c r="O19" i="2"/>
  <c r="O18" i="2"/>
  <c r="D18" i="2"/>
  <c r="J18" i="2"/>
  <c r="D19" i="2"/>
  <c r="O19" i="1"/>
  <c r="D18" i="3"/>
  <c r="D19" i="3"/>
  <c r="D19" i="1"/>
  <c r="J18" i="1"/>
  <c r="D18" i="1"/>
</calcChain>
</file>

<file path=xl/sharedStrings.xml><?xml version="1.0" encoding="utf-8"?>
<sst xmlns="http://schemas.openxmlformats.org/spreadsheetml/2006/main" count="430" uniqueCount="146">
  <si>
    <t xml:space="preserve">Gatefold Cover Specifications  </t>
  </si>
  <si>
    <t>from front cover</t>
  </si>
  <si>
    <t>All Gatefolds material must be supplied as 3 individual files</t>
  </si>
  <si>
    <t>Title:</t>
  </si>
  <si>
    <t>File 1 - single page for outer flap.</t>
  </si>
  <si>
    <t>File 2 - dps for Inner Flap and Inside Front Cover</t>
  </si>
  <si>
    <t>Binding:</t>
  </si>
  <si>
    <t>Perfect Bound</t>
  </si>
  <si>
    <t>File 3 - single page for page 3.</t>
  </si>
  <si>
    <t>Height</t>
  </si>
  <si>
    <t>Width</t>
  </si>
  <si>
    <t xml:space="preserve">Trim Size of Magazine: </t>
  </si>
  <si>
    <t>x</t>
  </si>
  <si>
    <t>Outer Flap</t>
  </si>
  <si>
    <t>Inner Spread - Inner Flap and Inside Front Cover</t>
  </si>
  <si>
    <t>Page 3</t>
  </si>
  <si>
    <t>First page of text</t>
  </si>
  <si>
    <t xml:space="preserve">Trim: </t>
  </si>
  <si>
    <t xml:space="preserve">Bleed: </t>
  </si>
  <si>
    <t>see note</t>
  </si>
  <si>
    <t>Live Area:</t>
  </si>
  <si>
    <t>No bleed at left hand edge.</t>
  </si>
  <si>
    <t>No bleed at right hand edge due to courtesy strip</t>
  </si>
  <si>
    <t>LHS folds to Outside front cover - 
no bleed required.</t>
  </si>
  <si>
    <t>On Perfect bound titles, 6mm of image will be lost across the Inside Front Cover and Page 3 due to the cover hinge. Bauer recommend running 6mm of common (double image); 3mm on the IFC and 3mm on page 3 to compensate for the mechanical image loss. This common image should be in the area allowed for the hinge score</t>
  </si>
  <si>
    <t>5mm bleed - Head, Foot and RHS.</t>
  </si>
  <si>
    <t>5mm bleed - Head, Foot and LHS.</t>
  </si>
  <si>
    <t>5mm bleed - Head, Foot only.</t>
  </si>
  <si>
    <t>Type must be designed to clear the spine by a minimum of 10mm each side of the spine (total 20mm) due to this space being</t>
  </si>
  <si>
    <t>optically lost in the spine of the magazine. This space must be in addition to any word or letter space already present.</t>
  </si>
  <si>
    <t>Any critical image cross-over should be double-imaged across the gutter.</t>
  </si>
  <si>
    <t>It is not recommended to run any critical borders within 10mm of the trim; due to visual loss borders close to the trim area will appear uneven.</t>
  </si>
  <si>
    <t>from back cover including outside back cover - this is for creative 5 pages</t>
  </si>
  <si>
    <t>File 1 - DPS for Outer Flap and Outside Back Cover</t>
  </si>
  <si>
    <t>File 2 - DPS for Inner Flap and Inside Back Cover</t>
  </si>
  <si>
    <t>File 3 - single page for last page of text</t>
  </si>
  <si>
    <t>Last page of text</t>
  </si>
  <si>
    <t>Outer Spread - Outer Flap and Outside Back Cover</t>
  </si>
  <si>
    <t>3mm of page will be visible when book closed</t>
  </si>
  <si>
    <t>due to OBC folding short of trim</t>
  </si>
  <si>
    <t>On Perfect bound titles, 6mm of image will be lost across the Inside Front Cover and Page 3 due to the cover hinge. Bauer recommend running 6mm of common (double image); 3mm on the IBC and 3mm on last page of text to compensate for the mechanical image loss. This common image should be in the area allowed for the hinge score</t>
  </si>
  <si>
    <t>5mm bleed - Head, Foot and both sides</t>
  </si>
  <si>
    <t>Will fold short of trim</t>
  </si>
  <si>
    <t>Woman's Day</t>
  </si>
  <si>
    <t>Type and critical images must be designed to clear the spine by a minimum of 5mm each side of the spine (total 10mm) due to avoid critical alignments in the spine.</t>
  </si>
  <si>
    <t>This space must be in addition to any word or letter space already present.</t>
  </si>
  <si>
    <t>Real Living</t>
  </si>
  <si>
    <t>100% Home Girls Restricted</t>
  </si>
  <si>
    <t>Saddle Stitched</t>
  </si>
  <si>
    <t>275h x 200w</t>
  </si>
  <si>
    <t>100% Home Girls Unrestricted</t>
  </si>
  <si>
    <t>Aus Geo Outdoor</t>
  </si>
  <si>
    <t>295h x 220w</t>
  </si>
  <si>
    <t>Australian Geographic</t>
  </si>
  <si>
    <t>278h x 210w</t>
  </si>
  <si>
    <t>Australian Gourmet Traveller</t>
  </si>
  <si>
    <t>297h x 225w</t>
  </si>
  <si>
    <t>Australian House &amp; Garden</t>
  </si>
  <si>
    <t>275h x 215w</t>
  </si>
  <si>
    <t>Australian Women's Weekly</t>
  </si>
  <si>
    <t>275h x 210w</t>
  </si>
  <si>
    <t>AWW Food Mag</t>
  </si>
  <si>
    <t>277h x 225w</t>
  </si>
  <si>
    <t>AWW Puzzler</t>
  </si>
  <si>
    <t>AWW Specials</t>
  </si>
  <si>
    <t>297h x 220w</t>
  </si>
  <si>
    <t>Babycare Book Free</t>
  </si>
  <si>
    <t>198h x 148w</t>
  </si>
  <si>
    <t>Belle</t>
  </si>
  <si>
    <t>Belle - Smart Spaces</t>
  </si>
  <si>
    <t>Belle Chinese Edition</t>
  </si>
  <si>
    <t>CMCA The Wanderer</t>
  </si>
  <si>
    <t>Cosmopolitan</t>
  </si>
  <si>
    <t>Cosmopolitan Extensions</t>
  </si>
  <si>
    <t>CPA - In The Black</t>
  </si>
  <si>
    <t>275h x 220w</t>
  </si>
  <si>
    <t>CPA - In The Black Singapore</t>
  </si>
  <si>
    <t>Elle</t>
  </si>
  <si>
    <t>285h x 215w</t>
  </si>
  <si>
    <t>Empire</t>
  </si>
  <si>
    <t>285h x 220w</t>
  </si>
  <si>
    <t xml:space="preserve">Expert Parenting </t>
  </si>
  <si>
    <t>Expert Parenting Magazine Free</t>
  </si>
  <si>
    <t>Fun 4 Everyone</t>
  </si>
  <si>
    <t>300h x 225w</t>
  </si>
  <si>
    <t>Good Health &amp; Medicine</t>
  </si>
  <si>
    <t>Gourmet Traveller Annual Cookbook</t>
  </si>
  <si>
    <t>Gourmet Traveller Chinese</t>
  </si>
  <si>
    <t>Grand Prix Program</t>
  </si>
  <si>
    <t>300h x 230w</t>
  </si>
  <si>
    <t>Harpers Bazaar</t>
  </si>
  <si>
    <t>297h x 215w</t>
  </si>
  <si>
    <t>Harpers Bazaar Chinese</t>
  </si>
  <si>
    <t>Homes +</t>
  </si>
  <si>
    <t>Leadership Matters</t>
  </si>
  <si>
    <t>210h x 148w</t>
  </si>
  <si>
    <t>Love 2 Learn</t>
  </si>
  <si>
    <t>280h x 210w</t>
  </si>
  <si>
    <t>Men's Style</t>
  </si>
  <si>
    <t>297h x 235w</t>
  </si>
  <si>
    <t>Mens Style Oneshot</t>
  </si>
  <si>
    <t>Money</t>
  </si>
  <si>
    <t>Money Magazine Specials</t>
  </si>
  <si>
    <t>Mother &amp; Baby Free</t>
  </si>
  <si>
    <t>Mother and Baby</t>
  </si>
  <si>
    <t>Myer - Emporium</t>
  </si>
  <si>
    <t>NW</t>
  </si>
  <si>
    <t>OK Magazines</t>
  </si>
  <si>
    <t>275h x 222w</t>
  </si>
  <si>
    <t>People</t>
  </si>
  <si>
    <t>Pregnancy Book Free</t>
  </si>
  <si>
    <t>270h x 225w</t>
  </si>
  <si>
    <t>Real Living - Decorating</t>
  </si>
  <si>
    <t>297h x 210w</t>
  </si>
  <si>
    <t>Recipes Plus</t>
  </si>
  <si>
    <t>Shop Til You Drop</t>
  </si>
  <si>
    <t>Spirit &amp; Destiny</t>
  </si>
  <si>
    <t>280h x 220w</t>
  </si>
  <si>
    <t>Sport Custom Titles</t>
  </si>
  <si>
    <t>Take 5</t>
  </si>
  <si>
    <t>Take 5 - Pocket Puzzler</t>
  </si>
  <si>
    <t>Take 5 Bumper Puzzle Book</t>
  </si>
  <si>
    <t>Take 5 Oneshots</t>
  </si>
  <si>
    <t>The Block</t>
  </si>
  <si>
    <t>The Picture</t>
  </si>
  <si>
    <t>TV Week</t>
  </si>
  <si>
    <t>275h x 192w</t>
  </si>
  <si>
    <t>TV Week Logies one-shot</t>
  </si>
  <si>
    <t>300h x 221w</t>
  </si>
  <si>
    <t>V8 Supercars Program</t>
  </si>
  <si>
    <t>297h x 219w</t>
  </si>
  <si>
    <t>Weightwatchers Magazine</t>
  </si>
  <si>
    <t>275h x 205w</t>
  </si>
  <si>
    <t>Wheels Specials</t>
  </si>
  <si>
    <t>Wine Magazine</t>
  </si>
  <si>
    <t>Woman's Day - Puzzle Book</t>
  </si>
  <si>
    <t>Woman's Day Oneshots</t>
  </si>
  <si>
    <t>WW Series Cookbook - Client</t>
  </si>
  <si>
    <t>277h x 205w</t>
  </si>
  <si>
    <t>WW Series Cookbook - Retail</t>
  </si>
  <si>
    <t>Yours</t>
  </si>
  <si>
    <t>270h x 210w</t>
  </si>
  <si>
    <t>Yours Specials</t>
  </si>
  <si>
    <t>285h x 210w</t>
  </si>
  <si>
    <t>4 x 4 Australia</t>
  </si>
  <si>
    <t>4 x 4 Specials</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</si>
</sst>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1"/>
      <color rgb="FF3F3F76"/>
      <name val="Calibri"/>
      <family val="2"/>
      <scheme val="minor"/>
    </font>
    <font>
      <b/>
      <sz val="11"/>
      <color rgb="FFFA7D00"/>
      <name val="Calibri"/>
      <family val="2"/>
      <scheme val="minor"/>
    </font>
    <font>
      <sz val="11"/>
      <color theme="1"/>
      <name val="Futura Com Medium"/>
    </font>
    <font>
      <sz val="13"/>
      <color rgb="FF4F81BD"/>
      <name val="Futura Com Medium"/>
    </font>
    <font>
      <sz val="20"/>
      <color theme="5" tint="-0.499984740745262"/>
      <name val="Futura Com Medium"/>
    </font>
    <font>
      <sz val="20"/>
      <color rgb="FFFF0000"/>
      <name val="Futura Com Medium"/>
    </font>
    <font>
      <sz val="10"/>
      <color theme="1"/>
      <name val="Futura Com Medium"/>
    </font>
    <font>
      <b/>
      <sz val="10"/>
      <color theme="1"/>
      <name val="Futura Com Medium"/>
    </font>
    <font>
      <b/>
      <sz val="9"/>
      <color theme="1"/>
      <name val="Futura Com Medium"/>
    </font>
    <font>
      <sz val="9"/>
      <name val="Futura Com Medium"/>
    </font>
    <font>
      <sz val="11"/>
      <name val="Futura Com Medium"/>
    </font>
    <font>
      <sz val="8"/>
      <color theme="1"/>
      <name val="Futura Com Medium"/>
    </font>
    <font>
      <b/>
      <sz val="9"/>
      <name val="Futura Com Medium"/>
    </font>
    <font>
      <b/>
      <sz val="11"/>
      <name val="Futura Com Medium"/>
    </font>
    <font>
      <b/>
      <sz val="11"/>
      <color theme="1"/>
      <name val="Futura Com Medium"/>
    </font>
    <font>
      <sz val="9"/>
      <color theme="1"/>
      <name val="Futura Com Medium"/>
    </font>
    <font>
      <i/>
      <u/>
      <sz val="10"/>
      <color theme="1"/>
      <name val="Calibri"/>
      <family val="2"/>
      <scheme val="minor"/>
    </font>
    <font>
      <u/>
      <sz val="11"/>
      <color theme="1"/>
      <name val="Calibri"/>
      <family val="2"/>
      <scheme val="minor"/>
    </font>
    <font>
      <b/>
      <sz val="10"/>
      <color theme="1"/>
      <name val="Arial Narrow"/>
      <family val="2"/>
    </font>
    <font>
      <b/>
      <sz val="9"/>
      <name val="Arial Narrow"/>
      <family val="2"/>
    </font>
    <font>
      <b/>
      <sz val="9"/>
      <color theme="1"/>
      <name val="Arial Narrow"/>
      <family val="2"/>
    </font>
    <font>
      <b/>
      <sz val="11"/>
      <color theme="1"/>
      <name val="Arial Narrow"/>
      <family val="2"/>
    </font>
    <font>
      <b/>
      <sz val="11"/>
      <color rgb="FF3F3F76"/>
      <name val="Arial Black"/>
      <family val="2"/>
    </font>
    <font>
      <sz val="11"/>
      <color rgb="FF000000"/>
      <name val="Calibri"/>
      <family val="2"/>
    </font>
  </fonts>
  <fills count="10">
    <fill>
      <patternFill patternType="none"/>
    </fill>
    <fill>
      <patternFill patternType="gray125"/>
    </fill>
    <fill>
      <patternFill patternType="solid">
        <fgColor rgb="FFFFCC99"/>
      </patternFill>
    </fill>
    <fill>
      <patternFill patternType="solid">
        <fgColor rgb="FFF2F2F2"/>
      </patternFill>
    </fill>
    <fill>
      <patternFill patternType="solid">
        <fgColor indexed="65"/>
        <bgColor theme="0"/>
      </patternFill>
    </fill>
    <fill>
      <patternFill patternType="solid">
        <fgColor theme="0"/>
        <bgColor theme="0"/>
      </patternFill>
    </fill>
    <fill>
      <patternFill patternType="solid">
        <fgColor rgb="FFFFFF00"/>
        <bgColor theme="0"/>
      </patternFill>
    </fill>
    <fill>
      <patternFill patternType="solid">
        <fgColor theme="4" tint="0.79998168889431442"/>
        <bgColor theme="0"/>
      </patternFill>
    </fill>
    <fill>
      <patternFill patternType="solid">
        <fgColor theme="7" tint="0.59999389629810485"/>
        <bgColor theme="0"/>
      </patternFill>
    </fill>
    <fill>
      <patternFill patternType="solid">
        <fgColor theme="8" tint="0.59999389629810485"/>
        <bgColor theme="0"/>
      </patternFill>
    </fill>
  </fills>
  <borders count="2">
    <border>
      <left/>
      <right/>
      <top/>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 fillId="2" borderId="1" applyNumberFormat="0" applyAlignment="0" applyProtection="0"/>
    <xf numFmtId="0" fontId="2" fillId="3" borderId="1" applyNumberFormat="0" applyAlignment="0" applyProtection="0"/>
  </cellStyleXfs>
  <cellXfs count="48">
    <xf numFmtId="0" fontId="0" fillId="0" borderId="0" xfId="0"/>
    <xf numFmtId="0" fontId="3" fillId="4" borderId="0" xfId="0" applyFont="1" applyFill="1"/>
    <xf numFmtId="0" fontId="0" fillId="4" borderId="0" xfId="0" applyFill="1"/>
    <xf numFmtId="0" fontId="4" fillId="5" borderId="0" xfId="0" applyFont="1" applyFill="1" applyAlignment="1">
      <alignment vertical="center"/>
    </xf>
    <xf numFmtId="0" fontId="5" fillId="4" borderId="0" xfId="0" applyFont="1" applyFill="1" applyAlignment="1"/>
    <xf numFmtId="0" fontId="3" fillId="4" borderId="0" xfId="0" applyFont="1" applyFill="1" applyAlignment="1"/>
    <xf numFmtId="0" fontId="6" fillId="4" borderId="0" xfId="0" applyFont="1" applyFill="1" applyAlignment="1"/>
    <xf numFmtId="0" fontId="3" fillId="5" borderId="0" xfId="0" applyFont="1" applyFill="1"/>
    <xf numFmtId="0" fontId="7" fillId="5" borderId="0" xfId="0" applyFont="1" applyFill="1" applyAlignment="1">
      <alignment vertical="center"/>
    </xf>
    <xf numFmtId="0" fontId="8" fillId="5" borderId="0" xfId="0" applyFont="1" applyFill="1" applyAlignment="1">
      <alignment vertical="center"/>
    </xf>
    <xf numFmtId="0" fontId="7" fillId="4" borderId="0" xfId="0" applyFont="1" applyFill="1" applyAlignment="1"/>
    <xf numFmtId="0" fontId="7" fillId="5" borderId="0" xfId="0" applyFont="1" applyFill="1"/>
    <xf numFmtId="0" fontId="7" fillId="5" borderId="0" xfId="0" applyFont="1" applyFill="1" applyAlignment="1">
      <alignment horizontal="left"/>
    </xf>
    <xf numFmtId="0" fontId="7" fillId="4" borderId="0" xfId="0" applyFont="1" applyFill="1"/>
    <xf numFmtId="0" fontId="9" fillId="5" borderId="0" xfId="0" applyFont="1" applyFill="1" applyAlignment="1">
      <alignment horizontal="center"/>
    </xf>
    <xf numFmtId="0" fontId="10" fillId="5" borderId="0" xfId="0" applyFont="1" applyFill="1" applyBorder="1"/>
    <xf numFmtId="0" fontId="11" fillId="5" borderId="0" xfId="0" applyFont="1" applyFill="1" applyBorder="1"/>
    <xf numFmtId="0" fontId="3" fillId="5" borderId="0" xfId="0" applyFont="1" applyFill="1" applyAlignment="1">
      <alignment horizontal="center" vertical="center"/>
    </xf>
    <xf numFmtId="0" fontId="12" fillId="5" borderId="0" xfId="0" applyFont="1" applyFill="1" applyAlignment="1">
      <alignment horizontal="left" vertical="center"/>
    </xf>
    <xf numFmtId="0" fontId="9" fillId="5" borderId="0" xfId="0" applyFont="1" applyFill="1"/>
    <xf numFmtId="0" fontId="13" fillId="5" borderId="0" xfId="0" applyFont="1" applyFill="1" applyBorder="1"/>
    <xf numFmtId="0" fontId="14" fillId="5" borderId="0" xfId="0" applyFont="1" applyFill="1" applyBorder="1"/>
    <xf numFmtId="0" fontId="15" fillId="4" borderId="0" xfId="0" applyFont="1" applyFill="1"/>
    <xf numFmtId="0" fontId="15" fillId="5" borderId="0" xfId="0" applyFont="1" applyFill="1"/>
    <xf numFmtId="0" fontId="16" fillId="5" borderId="0" xfId="0" applyFont="1" applyFill="1" applyAlignment="1">
      <alignment horizontal="left"/>
    </xf>
    <xf numFmtId="0" fontId="11" fillId="7" borderId="0" xfId="0" applyFont="1" applyFill="1" applyBorder="1"/>
    <xf numFmtId="0" fontId="11" fillId="7" borderId="0" xfId="0" applyFont="1" applyFill="1" applyBorder="1" applyAlignment="1">
      <alignment horizontal="center"/>
    </xf>
    <xf numFmtId="0" fontId="11" fillId="7" borderId="0" xfId="0" applyFont="1" applyFill="1" applyBorder="1" applyAlignment="1">
      <alignment horizontal="left"/>
    </xf>
    <xf numFmtId="0" fontId="17" fillId="4" borderId="0" xfId="0" applyFont="1" applyFill="1"/>
    <xf numFmtId="0" fontId="0" fillId="4" borderId="0" xfId="0" applyFill="1" applyAlignment="1">
      <alignment horizontal="right"/>
    </xf>
    <xf numFmtId="0" fontId="18" fillId="4" borderId="0" xfId="0" applyFont="1" applyFill="1" applyAlignment="1">
      <alignment horizontal="center"/>
    </xf>
    <xf numFmtId="0" fontId="18" fillId="4" borderId="0" xfId="0" applyFont="1" applyFill="1" applyAlignment="1">
      <alignment horizontal="center" vertical="center"/>
    </xf>
    <xf numFmtId="0" fontId="0" fillId="4" borderId="0" xfId="0" applyFill="1" applyAlignment="1">
      <alignment vertical="center"/>
    </xf>
    <xf numFmtId="0" fontId="0" fillId="4" borderId="0" xfId="0" applyFill="1" applyAlignment="1">
      <alignment horizontal="center"/>
    </xf>
    <xf numFmtId="0" fontId="22" fillId="4" borderId="0" xfId="0" applyFont="1" applyFill="1"/>
    <xf numFmtId="0" fontId="0" fillId="0" borderId="0" xfId="0"/>
    <xf numFmtId="0" fontId="2" fillId="3" borderId="1" xfId="2" applyAlignment="1" applyProtection="1">
      <alignment horizontal="center"/>
      <protection locked="0"/>
    </xf>
    <xf numFmtId="0" fontId="2" fillId="3" borderId="1" xfId="2" applyAlignment="1" applyProtection="1">
      <alignment horizontal="center" vertical="center"/>
      <protection locked="0"/>
    </xf>
    <xf numFmtId="0" fontId="11" fillId="7" borderId="0" xfId="0" applyFont="1" applyFill="1" applyBorder="1" applyAlignment="1">
      <alignment horizontal="right"/>
    </xf>
    <xf numFmtId="0" fontId="11" fillId="7" borderId="0" xfId="0" applyNumberFormat="1" applyFont="1" applyFill="1" applyBorder="1" applyAlignment="1">
      <alignment horizontal="right"/>
    </xf>
    <xf numFmtId="0" fontId="21" fillId="9" borderId="0" xfId="0" applyFont="1" applyFill="1" applyAlignment="1">
      <alignment horizontal="center" vertical="center" wrapText="1"/>
    </xf>
    <xf numFmtId="0" fontId="23" fillId="2" borderId="1" xfId="1" applyFont="1" applyAlignment="1" applyProtection="1">
      <alignment horizontal="center" vertical="center"/>
      <protection locked="0"/>
    </xf>
    <xf numFmtId="0" fontId="2" fillId="3" borderId="1" xfId="2" applyAlignment="1" applyProtection="1">
      <alignment horizontal="center" vertical="center"/>
      <protection locked="0"/>
    </xf>
    <xf numFmtId="0" fontId="7" fillId="5" borderId="0" xfId="0" applyFont="1" applyFill="1" applyAlignment="1">
      <alignment horizontal="left" vertical="center"/>
    </xf>
    <xf numFmtId="0" fontId="3" fillId="4" borderId="0" xfId="0" applyFont="1" applyFill="1" applyAlignment="1"/>
    <xf numFmtId="0" fontId="19" fillId="8" borderId="0" xfId="0" applyFont="1" applyFill="1" applyAlignment="1">
      <alignment horizontal="center" vertical="center" wrapText="1"/>
    </xf>
    <xf numFmtId="0" fontId="20" fillId="6" borderId="0" xfId="0" applyFont="1" applyFill="1" applyAlignment="1">
      <alignment horizontal="center" vertical="center" wrapText="1"/>
    </xf>
    <xf numFmtId="0" fontId="20" fillId="4" borderId="0" xfId="0" applyFont="1" applyFill="1" applyAlignment="1">
      <alignment horizontal="center" vertical="center" wrapText="1"/>
    </xf>
  </cellXfs>
  <cellStyles count="3">
    <cellStyle name="Calculation" xfId="2" builtinId="22"/>
    <cellStyle name="Input" xfId="1" builtinId="20"/>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theme" Target="theme/theme1.xml"/><Relationship Id="rId8" Type="http://schemas.openxmlformats.org/officeDocument/2006/relationships/styles" Target="styles.xml"/><Relationship Id="rId9" Type="http://schemas.openxmlformats.org/officeDocument/2006/relationships/sharedStrings" Target="sharedStrings.xml"/><Relationship Id="rId10" Type="http://schemas.openxmlformats.org/officeDocument/2006/relationships/calcChain" Target="calcChain.xml"/><Relationship Id="rId11" Type="http://schemas.microsoft.com/office/2006/relationships/vbaProject" Target="vbaProject.bin"/><Relationship Id="rId1" Type="http://schemas.openxmlformats.org/officeDocument/2006/relationships/worksheet" Target="worksheets/sheet1.xml"/><Relationship Id="rId2" Type="http://schemas.openxmlformats.org/officeDocument/2006/relationships/worksheet" Target="worksheets/sheet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609600</xdr:colOff>
      <xdr:row>0</xdr:row>
      <xdr:rowOff>76200</xdr:rowOff>
    </xdr:from>
    <xdr:to>
      <xdr:col>0</xdr:col>
      <xdr:colOff>609600</xdr:colOff>
      <xdr:row>3</xdr:row>
      <xdr:rowOff>66675</xdr:rowOff>
    </xdr:to>
    <xdr:pic>
      <xdr:nvPicPr>
        <xdr:cNvPr id="2"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xdr:colOff>
      <xdr:row>23</xdr:row>
      <xdr:rowOff>0</xdr:rowOff>
    </xdr:from>
    <xdr:to>
      <xdr:col>4</xdr:col>
      <xdr:colOff>19050</xdr:colOff>
      <xdr:row>42</xdr:row>
      <xdr:rowOff>0</xdr:rowOff>
    </xdr:to>
    <xdr:sp macro="" textlink="">
      <xdr:nvSpPr>
        <xdr:cNvPr id="3" name="Rectangle 2"/>
        <xdr:cNvSpPr/>
      </xdr:nvSpPr>
      <xdr:spPr>
        <a:xfrm>
          <a:off x="923925" y="4581525"/>
          <a:ext cx="2752725" cy="3619500"/>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xdr:col>
      <xdr:colOff>209550</xdr:colOff>
      <xdr:row>29</xdr:row>
      <xdr:rowOff>171450</xdr:rowOff>
    </xdr:from>
    <xdr:to>
      <xdr:col>3</xdr:col>
      <xdr:colOff>704850</xdr:colOff>
      <xdr:row>37</xdr:row>
      <xdr:rowOff>9525</xdr:rowOff>
    </xdr:to>
    <xdr:sp macro="" textlink="">
      <xdr:nvSpPr>
        <xdr:cNvPr id="4" name="TextBox 3"/>
        <xdr:cNvSpPr txBox="1"/>
      </xdr:nvSpPr>
      <xdr:spPr>
        <a:xfrm>
          <a:off x="1123950" y="5895975"/>
          <a:ext cx="232410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single page.</a:t>
          </a:r>
        </a:p>
      </xdr:txBody>
    </xdr:sp>
    <xdr:clientData/>
  </xdr:twoCellAnchor>
  <xdr:twoCellAnchor>
    <xdr:from>
      <xdr:col>1</xdr:col>
      <xdr:colOff>19050</xdr:colOff>
      <xdr:row>22</xdr:row>
      <xdr:rowOff>95250</xdr:rowOff>
    </xdr:from>
    <xdr:to>
      <xdr:col>4</xdr:col>
      <xdr:colOff>76200</xdr:colOff>
      <xdr:row>22</xdr:row>
      <xdr:rowOff>95250</xdr:rowOff>
    </xdr:to>
    <xdr:cxnSp macro="">
      <xdr:nvCxnSpPr>
        <xdr:cNvPr id="5" name="Straight Connector 4"/>
        <xdr:cNvCxnSpPr/>
      </xdr:nvCxnSpPr>
      <xdr:spPr>
        <a:xfrm flipH="1">
          <a:off x="933450" y="4486275"/>
          <a:ext cx="2800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66675</xdr:rowOff>
    </xdr:from>
    <xdr:to>
      <xdr:col>4</xdr:col>
      <xdr:colOff>47625</xdr:colOff>
      <xdr:row>42</xdr:row>
      <xdr:rowOff>66675</xdr:rowOff>
    </xdr:to>
    <xdr:cxnSp macro="">
      <xdr:nvCxnSpPr>
        <xdr:cNvPr id="6" name="Straight Connector 5"/>
        <xdr:cNvCxnSpPr/>
      </xdr:nvCxnSpPr>
      <xdr:spPr>
        <a:xfrm>
          <a:off x="923925" y="8267700"/>
          <a:ext cx="2781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409575</xdr:colOff>
      <xdr:row>41</xdr:row>
      <xdr:rowOff>47625</xdr:rowOff>
    </xdr:from>
    <xdr:to>
      <xdr:col>1</xdr:col>
      <xdr:colOff>0</xdr:colOff>
      <xdr:row>43</xdr:row>
      <xdr:rowOff>0</xdr:rowOff>
    </xdr:to>
    <xdr:cxnSp macro="">
      <xdr:nvCxnSpPr>
        <xdr:cNvPr id="7" name="Straight Arrow Connector 6"/>
        <xdr:cNvCxnSpPr/>
      </xdr:nvCxnSpPr>
      <xdr:spPr>
        <a:xfrm flipV="1">
          <a:off x="409575" y="8058150"/>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590550</xdr:colOff>
      <xdr:row>42</xdr:row>
      <xdr:rowOff>57150</xdr:rowOff>
    </xdr:from>
    <xdr:to>
      <xdr:col>3</xdr:col>
      <xdr:colOff>771525</xdr:colOff>
      <xdr:row>44</xdr:row>
      <xdr:rowOff>180975</xdr:rowOff>
    </xdr:to>
    <xdr:cxnSp macro="">
      <xdr:nvCxnSpPr>
        <xdr:cNvPr id="8" name="Straight Arrow Connector 7"/>
        <xdr:cNvCxnSpPr/>
      </xdr:nvCxnSpPr>
      <xdr:spPr>
        <a:xfrm flipV="1">
          <a:off x="3333750" y="8258175"/>
          <a:ext cx="180975" cy="5048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9" name="Rectangle 8"/>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9525</xdr:rowOff>
    </xdr:from>
    <xdr:to>
      <xdr:col>8</xdr:col>
      <xdr:colOff>19050</xdr:colOff>
      <xdr:row>42</xdr:row>
      <xdr:rowOff>38100</xdr:rowOff>
    </xdr:to>
    <xdr:cxnSp macro="">
      <xdr:nvCxnSpPr>
        <xdr:cNvPr id="10" name="Straight Connector 9"/>
        <xdr:cNvCxnSpPr>
          <a:stCxn id="9" idx="0"/>
          <a:endCxn id="9" idx="2"/>
        </xdr:cNvCxnSpPr>
      </xdr:nvCxnSpPr>
      <xdr:spPr>
        <a:xfrm>
          <a:off x="7334250" y="45910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819150</xdr:colOff>
      <xdr:row>23</xdr:row>
      <xdr:rowOff>19050</xdr:rowOff>
    </xdr:from>
    <xdr:to>
      <xdr:col>10</xdr:col>
      <xdr:colOff>828675</xdr:colOff>
      <xdr:row>42</xdr:row>
      <xdr:rowOff>9525</xdr:rowOff>
    </xdr:to>
    <xdr:cxnSp macro="">
      <xdr:nvCxnSpPr>
        <xdr:cNvPr id="11" name="Straight Connector 10"/>
        <xdr:cNvCxnSpPr/>
      </xdr:nvCxnSpPr>
      <xdr:spPr>
        <a:xfrm>
          <a:off x="9963150" y="4600575"/>
          <a:ext cx="9525"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895350</xdr:colOff>
      <xdr:row>23</xdr:row>
      <xdr:rowOff>19050</xdr:rowOff>
    </xdr:from>
    <xdr:to>
      <xdr:col>14</xdr:col>
      <xdr:colOff>904875</xdr:colOff>
      <xdr:row>42</xdr:row>
      <xdr:rowOff>38100</xdr:rowOff>
    </xdr:to>
    <xdr:sp macro="" textlink="">
      <xdr:nvSpPr>
        <xdr:cNvPr id="12" name="Rectangle 11"/>
        <xdr:cNvSpPr/>
      </xdr:nvSpPr>
      <xdr:spPr>
        <a:xfrm>
          <a:off x="10953750" y="4600575"/>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12</xdr:col>
      <xdr:colOff>114301</xdr:colOff>
      <xdr:row>23</xdr:row>
      <xdr:rowOff>28575</xdr:rowOff>
    </xdr:from>
    <xdr:to>
      <xdr:col>12</xdr:col>
      <xdr:colOff>133350</xdr:colOff>
      <xdr:row>42</xdr:row>
      <xdr:rowOff>19050</xdr:rowOff>
    </xdr:to>
    <xdr:cxnSp macro="">
      <xdr:nvCxnSpPr>
        <xdr:cNvPr id="13" name="Straight Connector 12"/>
        <xdr:cNvCxnSpPr/>
      </xdr:nvCxnSpPr>
      <xdr:spPr>
        <a:xfrm>
          <a:off x="11087101" y="4610100"/>
          <a:ext cx="19049"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123825</xdr:colOff>
      <xdr:row>29</xdr:row>
      <xdr:rowOff>180975</xdr:rowOff>
    </xdr:from>
    <xdr:to>
      <xdr:col>7</xdr:col>
      <xdr:colOff>790575</xdr:colOff>
      <xdr:row>36</xdr:row>
      <xdr:rowOff>180975</xdr:rowOff>
    </xdr:to>
    <xdr:sp macro="" textlink="">
      <xdr:nvSpPr>
        <xdr:cNvPr id="14" name="TextBox 13"/>
        <xdr:cNvSpPr txBox="1"/>
      </xdr:nvSpPr>
      <xdr:spPr>
        <a:xfrm>
          <a:off x="4695825" y="5905500"/>
          <a:ext cx="2495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Front Cover</a:t>
          </a:r>
        </a:p>
      </xdr:txBody>
    </xdr:sp>
    <xdr:clientData/>
  </xdr:twoCellAnchor>
  <xdr:twoCellAnchor>
    <xdr:from>
      <xdr:col>8</xdr:col>
      <xdr:colOff>104775</xdr:colOff>
      <xdr:row>30</xdr:row>
      <xdr:rowOff>0</xdr:rowOff>
    </xdr:from>
    <xdr:to>
      <xdr:col>10</xdr:col>
      <xdr:colOff>704850</xdr:colOff>
      <xdr:row>37</xdr:row>
      <xdr:rowOff>0</xdr:rowOff>
    </xdr:to>
    <xdr:sp macro="" textlink="">
      <xdr:nvSpPr>
        <xdr:cNvPr id="15" name="TextBox 14"/>
        <xdr:cNvSpPr txBox="1"/>
      </xdr:nvSpPr>
      <xdr:spPr>
        <a:xfrm>
          <a:off x="7419975" y="5915025"/>
          <a:ext cx="24288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Front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Inner Flap</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114300</xdr:colOff>
      <xdr:row>25</xdr:row>
      <xdr:rowOff>57150</xdr:rowOff>
    </xdr:from>
    <xdr:to>
      <xdr:col>10</xdr:col>
      <xdr:colOff>676275</xdr:colOff>
      <xdr:row>27</xdr:row>
      <xdr:rowOff>171450</xdr:rowOff>
    </xdr:to>
    <xdr:sp macro="" textlink="">
      <xdr:nvSpPr>
        <xdr:cNvPr id="18" name="TextBox 17"/>
        <xdr:cNvSpPr txBox="1"/>
      </xdr:nvSpPr>
      <xdr:spPr>
        <a:xfrm>
          <a:off x="8343900" y="5019675"/>
          <a:ext cx="1476375" cy="495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page 3 at hinge score.</a:t>
          </a:r>
          <a:endParaRPr lang="en-AU" sz="900">
            <a:latin typeface="Arial Narrow" panose="020B0606020202030204" pitchFamily="34" charset="0"/>
          </a:endParaRPr>
        </a:p>
      </xdr:txBody>
    </xdr:sp>
    <xdr:clientData/>
  </xdr:twoCellAnchor>
  <xdr:twoCellAnchor>
    <xdr:from>
      <xdr:col>9</xdr:col>
      <xdr:colOff>523875</xdr:colOff>
      <xdr:row>38</xdr:row>
      <xdr:rowOff>123825</xdr:rowOff>
    </xdr:from>
    <xdr:to>
      <xdr:col>10</xdr:col>
      <xdr:colOff>647700</xdr:colOff>
      <xdr:row>40</xdr:row>
      <xdr:rowOff>133350</xdr:rowOff>
    </xdr:to>
    <xdr:sp macro="" textlink="">
      <xdr:nvSpPr>
        <xdr:cNvPr id="19" name="TextBox 18"/>
        <xdr:cNvSpPr txBox="1"/>
      </xdr:nvSpPr>
      <xdr:spPr>
        <a:xfrm>
          <a:off x="8753475" y="7562850"/>
          <a:ext cx="1038225"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a:t>
          </a:r>
        </a:p>
        <a:p>
          <a:r>
            <a:rPr lang="en-AU" sz="900">
              <a:latin typeface="Arial Narrow" panose="020B0606020202030204" pitchFamily="34" charset="0"/>
            </a:rPr>
            <a:t>see note</a:t>
          </a:r>
        </a:p>
      </xdr:txBody>
    </xdr:sp>
    <xdr:clientData/>
  </xdr:twoCellAnchor>
  <xdr:twoCellAnchor>
    <xdr:from>
      <xdr:col>10</xdr:col>
      <xdr:colOff>647700</xdr:colOff>
      <xdr:row>38</xdr:row>
      <xdr:rowOff>133352</xdr:rowOff>
    </xdr:from>
    <xdr:to>
      <xdr:col>10</xdr:col>
      <xdr:colOff>809625</xdr:colOff>
      <xdr:row>39</xdr:row>
      <xdr:rowOff>128588</xdr:rowOff>
    </xdr:to>
    <xdr:cxnSp macro="">
      <xdr:nvCxnSpPr>
        <xdr:cNvPr id="20" name="Straight Arrow Connector 19"/>
        <xdr:cNvCxnSpPr>
          <a:stCxn id="19" idx="3"/>
        </xdr:cNvCxnSpPr>
      </xdr:nvCxnSpPr>
      <xdr:spPr>
        <a:xfrm flipV="1">
          <a:off x="9791700" y="7572377"/>
          <a:ext cx="161925" cy="185736"/>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200025</xdr:colOff>
      <xdr:row>25</xdr:row>
      <xdr:rowOff>66675</xdr:rowOff>
    </xdr:from>
    <xdr:to>
      <xdr:col>13</xdr:col>
      <xdr:colOff>485775</xdr:colOff>
      <xdr:row>27</xdr:row>
      <xdr:rowOff>133350</xdr:rowOff>
    </xdr:to>
    <xdr:sp macro="" textlink="">
      <xdr:nvSpPr>
        <xdr:cNvPr id="21" name="TextBox 20"/>
        <xdr:cNvSpPr txBox="1"/>
      </xdr:nvSpPr>
      <xdr:spPr>
        <a:xfrm>
          <a:off x="11172825" y="5029200"/>
          <a:ext cx="1200150" cy="44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IFC at hinge score.</a:t>
          </a:r>
          <a:endParaRPr lang="en-AU" sz="900">
            <a:latin typeface="Arial Narrow" panose="020B0606020202030204" pitchFamily="34" charset="0"/>
          </a:endParaRPr>
        </a:p>
      </xdr:txBody>
    </xdr:sp>
    <xdr:clientData/>
  </xdr:twoCellAnchor>
  <xdr:twoCellAnchor>
    <xdr:from>
      <xdr:col>4</xdr:col>
      <xdr:colOff>857250</xdr:colOff>
      <xdr:row>22</xdr:row>
      <xdr:rowOff>104775</xdr:rowOff>
    </xdr:from>
    <xdr:to>
      <xdr:col>11</xdr:col>
      <xdr:colOff>0</xdr:colOff>
      <xdr:row>22</xdr:row>
      <xdr:rowOff>104775</xdr:rowOff>
    </xdr:to>
    <xdr:cxnSp macro="">
      <xdr:nvCxnSpPr>
        <xdr:cNvPr id="22" name="Straight Connector 21"/>
        <xdr:cNvCxnSpPr/>
      </xdr:nvCxnSpPr>
      <xdr:spPr>
        <a:xfrm flipH="1">
          <a:off x="4514850"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876300</xdr:colOff>
      <xdr:row>42</xdr:row>
      <xdr:rowOff>114300</xdr:rowOff>
    </xdr:from>
    <xdr:to>
      <xdr:col>11</xdr:col>
      <xdr:colOff>19050</xdr:colOff>
      <xdr:row>42</xdr:row>
      <xdr:rowOff>114300</xdr:rowOff>
    </xdr:to>
    <xdr:cxnSp macro="">
      <xdr:nvCxnSpPr>
        <xdr:cNvPr id="23" name="Straight Connector 22"/>
        <xdr:cNvCxnSpPr/>
      </xdr:nvCxnSpPr>
      <xdr:spPr>
        <a:xfrm flipH="1">
          <a:off x="4533900" y="8315325"/>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857250</xdr:colOff>
      <xdr:row>22</xdr:row>
      <xdr:rowOff>104775</xdr:rowOff>
    </xdr:from>
    <xdr:to>
      <xdr:col>4</xdr:col>
      <xdr:colOff>857250</xdr:colOff>
      <xdr:row>42</xdr:row>
      <xdr:rowOff>123825</xdr:rowOff>
    </xdr:to>
    <xdr:cxnSp macro="">
      <xdr:nvCxnSpPr>
        <xdr:cNvPr id="24" name="Straight Connector 23"/>
        <xdr:cNvCxnSpPr/>
      </xdr:nvCxnSpPr>
      <xdr:spPr>
        <a:xfrm>
          <a:off x="4514850"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22</xdr:row>
      <xdr:rowOff>123825</xdr:rowOff>
    </xdr:from>
    <xdr:to>
      <xdr:col>14</xdr:col>
      <xdr:colOff>904875</xdr:colOff>
      <xdr:row>22</xdr:row>
      <xdr:rowOff>123825</xdr:rowOff>
    </xdr:to>
    <xdr:cxnSp macro="">
      <xdr:nvCxnSpPr>
        <xdr:cNvPr id="25" name="Straight Connector 24"/>
        <xdr:cNvCxnSpPr/>
      </xdr:nvCxnSpPr>
      <xdr:spPr>
        <a:xfrm>
          <a:off x="10972800" y="451485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19050</xdr:colOff>
      <xdr:row>42</xdr:row>
      <xdr:rowOff>104775</xdr:rowOff>
    </xdr:from>
    <xdr:to>
      <xdr:col>15</xdr:col>
      <xdr:colOff>9525</xdr:colOff>
      <xdr:row>42</xdr:row>
      <xdr:rowOff>104775</xdr:rowOff>
    </xdr:to>
    <xdr:cxnSp macro="">
      <xdr:nvCxnSpPr>
        <xdr:cNvPr id="26" name="Straight Connector 25"/>
        <xdr:cNvCxnSpPr/>
      </xdr:nvCxnSpPr>
      <xdr:spPr>
        <a:xfrm>
          <a:off x="10991850" y="830580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904875</xdr:colOff>
      <xdr:row>23</xdr:row>
      <xdr:rowOff>9525</xdr:rowOff>
    </xdr:from>
    <xdr:to>
      <xdr:col>15</xdr:col>
      <xdr:colOff>76200</xdr:colOff>
      <xdr:row>42</xdr:row>
      <xdr:rowOff>38100</xdr:rowOff>
    </xdr:to>
    <xdr:sp macro="" textlink="">
      <xdr:nvSpPr>
        <xdr:cNvPr id="27" name="Rectangle 26"/>
        <xdr:cNvSpPr/>
      </xdr:nvSpPr>
      <xdr:spPr>
        <a:xfrm>
          <a:off x="13706475" y="4591050"/>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12</xdr:col>
      <xdr:colOff>209550</xdr:colOff>
      <xdr:row>30</xdr:row>
      <xdr:rowOff>38100</xdr:rowOff>
    </xdr:from>
    <xdr:to>
      <xdr:col>14</xdr:col>
      <xdr:colOff>809625</xdr:colOff>
      <xdr:row>36</xdr:row>
      <xdr:rowOff>152400</xdr:rowOff>
    </xdr:to>
    <xdr:sp macro="" textlink="">
      <xdr:nvSpPr>
        <xdr:cNvPr id="28" name="TextBox 27"/>
        <xdr:cNvSpPr txBox="1"/>
      </xdr:nvSpPr>
      <xdr:spPr>
        <a:xfrm>
          <a:off x="11182350" y="595312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Page 3</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13</xdr:col>
      <xdr:colOff>466725</xdr:colOff>
      <xdr:row>26</xdr:row>
      <xdr:rowOff>180975</xdr:rowOff>
    </xdr:from>
    <xdr:to>
      <xdr:col>14</xdr:col>
      <xdr:colOff>895350</xdr:colOff>
      <xdr:row>29</xdr:row>
      <xdr:rowOff>171450</xdr:rowOff>
    </xdr:to>
    <xdr:sp macro="" textlink="">
      <xdr:nvSpPr>
        <xdr:cNvPr id="29" name="TextBox 28"/>
        <xdr:cNvSpPr txBox="1"/>
      </xdr:nvSpPr>
      <xdr:spPr>
        <a:xfrm>
          <a:off x="12353925" y="5334000"/>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14</xdr:col>
      <xdr:colOff>428625</xdr:colOff>
      <xdr:row>26</xdr:row>
      <xdr:rowOff>9525</xdr:rowOff>
    </xdr:from>
    <xdr:to>
      <xdr:col>15</xdr:col>
      <xdr:colOff>9525</xdr:colOff>
      <xdr:row>26</xdr:row>
      <xdr:rowOff>180975</xdr:rowOff>
    </xdr:to>
    <xdr:cxnSp macro="">
      <xdr:nvCxnSpPr>
        <xdr:cNvPr id="30" name="Straight Arrow Connector 29"/>
        <xdr:cNvCxnSpPr/>
      </xdr:nvCxnSpPr>
      <xdr:spPr>
        <a:xfrm flipV="1">
          <a:off x="13230225" y="5162550"/>
          <a:ext cx="495300" cy="17145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85725</xdr:colOff>
      <xdr:row>42</xdr:row>
      <xdr:rowOff>114300</xdr:rowOff>
    </xdr:from>
    <xdr:to>
      <xdr:col>5</xdr:col>
      <xdr:colOff>295275</xdr:colOff>
      <xdr:row>45</xdr:row>
      <xdr:rowOff>0</xdr:rowOff>
    </xdr:to>
    <xdr:cxnSp macro="">
      <xdr:nvCxnSpPr>
        <xdr:cNvPr id="31" name="Straight Arrow Connector 30"/>
        <xdr:cNvCxnSpPr/>
      </xdr:nvCxnSpPr>
      <xdr:spPr>
        <a:xfrm flipH="1" flipV="1">
          <a:off x="4657725" y="8315325"/>
          <a:ext cx="209550" cy="4572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152400</xdr:colOff>
      <xdr:row>42</xdr:row>
      <xdr:rowOff>114300</xdr:rowOff>
    </xdr:from>
    <xdr:to>
      <xdr:col>14</xdr:col>
      <xdr:colOff>390525</xdr:colOff>
      <xdr:row>44</xdr:row>
      <xdr:rowOff>180975</xdr:rowOff>
    </xdr:to>
    <xdr:cxnSp macro="">
      <xdr:nvCxnSpPr>
        <xdr:cNvPr id="32" name="Straight Arrow Connector 31"/>
        <xdr:cNvCxnSpPr/>
      </xdr:nvCxnSpPr>
      <xdr:spPr>
        <a:xfrm flipV="1">
          <a:off x="12954000" y="8315325"/>
          <a:ext cx="238125" cy="4476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257175</xdr:colOff>
      <xdr:row>38</xdr:row>
      <xdr:rowOff>161925</xdr:rowOff>
    </xdr:from>
    <xdr:to>
      <xdr:col>13</xdr:col>
      <xdr:colOff>447675</xdr:colOff>
      <xdr:row>40</xdr:row>
      <xdr:rowOff>161925</xdr:rowOff>
    </xdr:to>
    <xdr:sp macro="" textlink="">
      <xdr:nvSpPr>
        <xdr:cNvPr id="33" name="TextBox 32"/>
        <xdr:cNvSpPr txBox="1"/>
      </xdr:nvSpPr>
      <xdr:spPr>
        <a:xfrm>
          <a:off x="11229975" y="7600950"/>
          <a:ext cx="11049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 </a:t>
          </a:r>
        </a:p>
        <a:p>
          <a:r>
            <a:rPr lang="en-AU" sz="900">
              <a:latin typeface="Arial Narrow" panose="020B0606020202030204" pitchFamily="34" charset="0"/>
            </a:rPr>
            <a:t>see note</a:t>
          </a:r>
        </a:p>
      </xdr:txBody>
    </xdr:sp>
    <xdr:clientData/>
  </xdr:twoCellAnchor>
  <xdr:twoCellAnchor>
    <xdr:from>
      <xdr:col>11</xdr:col>
      <xdr:colOff>476250</xdr:colOff>
      <xdr:row>40</xdr:row>
      <xdr:rowOff>95250</xdr:rowOff>
    </xdr:from>
    <xdr:to>
      <xdr:col>11</xdr:col>
      <xdr:colOff>857250</xdr:colOff>
      <xdr:row>44</xdr:row>
      <xdr:rowOff>0</xdr:rowOff>
    </xdr:to>
    <xdr:cxnSp macro="">
      <xdr:nvCxnSpPr>
        <xdr:cNvPr id="34" name="Straight Arrow Connector 33"/>
        <xdr:cNvCxnSpPr/>
      </xdr:nvCxnSpPr>
      <xdr:spPr>
        <a:xfrm flipV="1">
          <a:off x="10534650" y="7915275"/>
          <a:ext cx="381000" cy="666750"/>
        </a:xfrm>
        <a:prstGeom prst="straightConnector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11</xdr:col>
      <xdr:colOff>47625</xdr:colOff>
      <xdr:row>40</xdr:row>
      <xdr:rowOff>123825</xdr:rowOff>
    </xdr:from>
    <xdr:to>
      <xdr:col>11</xdr:col>
      <xdr:colOff>476251</xdr:colOff>
      <xdr:row>44</xdr:row>
      <xdr:rowOff>28575</xdr:rowOff>
    </xdr:to>
    <xdr:cxnSp macro="">
      <xdr:nvCxnSpPr>
        <xdr:cNvPr id="35" name="Straight Arrow Connector 34"/>
        <xdr:cNvCxnSpPr/>
      </xdr:nvCxnSpPr>
      <xdr:spPr>
        <a:xfrm flipH="1" flipV="1">
          <a:off x="10106025" y="7943850"/>
          <a:ext cx="428626" cy="666750"/>
        </a:xfrm>
        <a:prstGeom prst="straightConnector1">
          <a:avLst/>
        </a:prstGeom>
        <a:ln>
          <a:tailEnd type="arrow"/>
        </a:ln>
      </xdr:spPr>
      <xdr:style>
        <a:lnRef idx="3">
          <a:schemeClr val="accent6"/>
        </a:lnRef>
        <a:fillRef idx="0">
          <a:schemeClr val="accent6"/>
        </a:fillRef>
        <a:effectRef idx="2">
          <a:schemeClr val="accent6"/>
        </a:effectRef>
        <a:fontRef idx="minor">
          <a:schemeClr val="tx1"/>
        </a:fontRef>
      </xdr:style>
    </xdr:cxnSp>
    <xdr:clientData/>
  </xdr:twoCellAnchor>
  <xdr:twoCellAnchor>
    <xdr:from>
      <xdr:col>4</xdr:col>
      <xdr:colOff>76200</xdr:colOff>
      <xdr:row>22</xdr:row>
      <xdr:rowOff>95250</xdr:rowOff>
    </xdr:from>
    <xdr:to>
      <xdr:col>4</xdr:col>
      <xdr:colOff>85725</xdr:colOff>
      <xdr:row>42</xdr:row>
      <xdr:rowOff>66675</xdr:rowOff>
    </xdr:to>
    <xdr:cxnSp macro="">
      <xdr:nvCxnSpPr>
        <xdr:cNvPr id="36" name="Straight Connector 35"/>
        <xdr:cNvCxnSpPr/>
      </xdr:nvCxnSpPr>
      <xdr:spPr>
        <a:xfrm>
          <a:off x="3733800" y="4486275"/>
          <a:ext cx="9525" cy="37814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133350</xdr:colOff>
      <xdr:row>38</xdr:row>
      <xdr:rowOff>76200</xdr:rowOff>
    </xdr:from>
    <xdr:to>
      <xdr:col>12</xdr:col>
      <xdr:colOff>266700</xdr:colOff>
      <xdr:row>39</xdr:row>
      <xdr:rowOff>47625</xdr:rowOff>
    </xdr:to>
    <xdr:cxnSp macro="">
      <xdr:nvCxnSpPr>
        <xdr:cNvPr id="37" name="Straight Arrow Connector 36"/>
        <xdr:cNvCxnSpPr/>
      </xdr:nvCxnSpPr>
      <xdr:spPr>
        <a:xfrm flipH="1" flipV="1">
          <a:off x="11106150" y="7515225"/>
          <a:ext cx="133350" cy="1619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752475</xdr:colOff>
      <xdr:row>0</xdr:row>
      <xdr:rowOff>152400</xdr:rowOff>
    </xdr:from>
    <xdr:to>
      <xdr:col>2</xdr:col>
      <xdr:colOff>27929</xdr:colOff>
      <xdr:row>4</xdr:row>
      <xdr:rowOff>114300</xdr:rowOff>
    </xdr:to>
    <xdr:pic>
      <xdr:nvPicPr>
        <xdr:cNvPr id="40"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475" y="152400"/>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9</xdr:col>
          <xdr:colOff>635000</xdr:colOff>
          <xdr:row>1</xdr:row>
          <xdr:rowOff>25400</xdr:rowOff>
        </xdr:from>
        <xdr:to>
          <xdr:col>10</xdr:col>
          <xdr:colOff>889000</xdr:colOff>
          <xdr:row>3</xdr:row>
          <xdr:rowOff>76200</xdr:rowOff>
        </xdr:to>
        <xdr:sp macro="" textlink="">
          <xdr:nvSpPr>
            <xdr:cNvPr id="1026" name="Button 2" hidden="1">
              <a:extLst>
                <a:ext uri="{63B3BB69-23CF-44E3-9099-C40C66FF867C}">
                  <a14:compatExt spid="_x0000_s10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Generate PDF</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12</xdr:col>
      <xdr:colOff>19050</xdr:colOff>
      <xdr:row>23</xdr:row>
      <xdr:rowOff>19050</xdr:rowOff>
    </xdr:from>
    <xdr:to>
      <xdr:col>19</xdr:col>
      <xdr:colOff>190500</xdr:colOff>
      <xdr:row>42</xdr:row>
      <xdr:rowOff>47625</xdr:rowOff>
    </xdr:to>
    <xdr:sp macro="" textlink="">
      <xdr:nvSpPr>
        <xdr:cNvPr id="2" name="Rectangle 1"/>
        <xdr:cNvSpPr/>
      </xdr:nvSpPr>
      <xdr:spPr>
        <a:xfrm>
          <a:off x="10991850" y="4600575"/>
          <a:ext cx="5353050" cy="3648075"/>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15</xdr:col>
      <xdr:colOff>66675</xdr:colOff>
      <xdr:row>23</xdr:row>
      <xdr:rowOff>38100</xdr:rowOff>
    </xdr:from>
    <xdr:to>
      <xdr:col>15</xdr:col>
      <xdr:colOff>66675</xdr:colOff>
      <xdr:row>42</xdr:row>
      <xdr:rowOff>66675</xdr:rowOff>
    </xdr:to>
    <xdr:cxnSp macro="">
      <xdr:nvCxnSpPr>
        <xdr:cNvPr id="3" name="Straight Connector 2"/>
        <xdr:cNvCxnSpPr/>
      </xdr:nvCxnSpPr>
      <xdr:spPr>
        <a:xfrm>
          <a:off x="13782675" y="4619625"/>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609600</xdr:colOff>
      <xdr:row>0</xdr:row>
      <xdr:rowOff>76200</xdr:rowOff>
    </xdr:from>
    <xdr:to>
      <xdr:col>0</xdr:col>
      <xdr:colOff>609600</xdr:colOff>
      <xdr:row>2</xdr:row>
      <xdr:rowOff>257175</xdr:rowOff>
    </xdr:to>
    <xdr:pic>
      <xdr:nvPicPr>
        <xdr:cNvPr id="4"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742950</xdr:colOff>
      <xdr:row>0</xdr:row>
      <xdr:rowOff>152400</xdr:rowOff>
    </xdr:from>
    <xdr:to>
      <xdr:col>2</xdr:col>
      <xdr:colOff>18404</xdr:colOff>
      <xdr:row>4</xdr:row>
      <xdr:rowOff>114300</xdr:rowOff>
    </xdr:to>
    <xdr:pic>
      <xdr:nvPicPr>
        <xdr:cNvPr id="5"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2950" y="152400"/>
          <a:ext cx="1104254"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9525</xdr:colOff>
      <xdr:row>22</xdr:row>
      <xdr:rowOff>95250</xdr:rowOff>
    </xdr:from>
    <xdr:to>
      <xdr:col>4</xdr:col>
      <xdr:colOff>66675</xdr:colOff>
      <xdr:row>22</xdr:row>
      <xdr:rowOff>95250</xdr:rowOff>
    </xdr:to>
    <xdr:cxnSp macro="">
      <xdr:nvCxnSpPr>
        <xdr:cNvPr id="6" name="Straight Connector 5"/>
        <xdr:cNvCxnSpPr/>
      </xdr:nvCxnSpPr>
      <xdr:spPr>
        <a:xfrm flipH="1">
          <a:off x="923925" y="4486275"/>
          <a:ext cx="2800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114300</xdr:rowOff>
    </xdr:from>
    <xdr:to>
      <xdr:col>4</xdr:col>
      <xdr:colOff>47625</xdr:colOff>
      <xdr:row>42</xdr:row>
      <xdr:rowOff>114300</xdr:rowOff>
    </xdr:to>
    <xdr:cxnSp macro="">
      <xdr:nvCxnSpPr>
        <xdr:cNvPr id="7" name="Straight Connector 6"/>
        <xdr:cNvCxnSpPr/>
      </xdr:nvCxnSpPr>
      <xdr:spPr>
        <a:xfrm>
          <a:off x="923925" y="8315325"/>
          <a:ext cx="2781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42</xdr:row>
      <xdr:rowOff>95250</xdr:rowOff>
    </xdr:from>
    <xdr:to>
      <xdr:col>2</xdr:col>
      <xdr:colOff>514350</xdr:colOff>
      <xdr:row>44</xdr:row>
      <xdr:rowOff>47625</xdr:rowOff>
    </xdr:to>
    <xdr:cxnSp macro="">
      <xdr:nvCxnSpPr>
        <xdr:cNvPr id="8" name="Straight Arrow Connector 7"/>
        <xdr:cNvCxnSpPr/>
      </xdr:nvCxnSpPr>
      <xdr:spPr>
        <a:xfrm flipV="1">
          <a:off x="1838325" y="8296275"/>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9" name="Rectangle 8"/>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28575</xdr:rowOff>
    </xdr:from>
    <xdr:to>
      <xdr:col>8</xdr:col>
      <xdr:colOff>19050</xdr:colOff>
      <xdr:row>42</xdr:row>
      <xdr:rowOff>57150</xdr:rowOff>
    </xdr:to>
    <xdr:cxnSp macro="">
      <xdr:nvCxnSpPr>
        <xdr:cNvPr id="10" name="Straight Connector 9"/>
        <xdr:cNvCxnSpPr/>
      </xdr:nvCxnSpPr>
      <xdr:spPr>
        <a:xfrm>
          <a:off x="7334250" y="461010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133350</xdr:colOff>
      <xdr:row>23</xdr:row>
      <xdr:rowOff>28575</xdr:rowOff>
    </xdr:from>
    <xdr:to>
      <xdr:col>5</xdr:col>
      <xdr:colOff>142875</xdr:colOff>
      <xdr:row>42</xdr:row>
      <xdr:rowOff>19050</xdr:rowOff>
    </xdr:to>
    <xdr:cxnSp macro="">
      <xdr:nvCxnSpPr>
        <xdr:cNvPr id="11" name="Straight Connector 10"/>
        <xdr:cNvCxnSpPr/>
      </xdr:nvCxnSpPr>
      <xdr:spPr>
        <a:xfrm>
          <a:off x="4705350" y="4610100"/>
          <a:ext cx="9525"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9525</xdr:rowOff>
    </xdr:from>
    <xdr:to>
      <xdr:col>4</xdr:col>
      <xdr:colOff>19050</xdr:colOff>
      <xdr:row>42</xdr:row>
      <xdr:rowOff>28575</xdr:rowOff>
    </xdr:to>
    <xdr:sp macro="" textlink="">
      <xdr:nvSpPr>
        <xdr:cNvPr id="12" name="Rectangle 11"/>
        <xdr:cNvSpPr/>
      </xdr:nvSpPr>
      <xdr:spPr>
        <a:xfrm>
          <a:off x="923925" y="4591050"/>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3</xdr:col>
      <xdr:colOff>800101</xdr:colOff>
      <xdr:row>23</xdr:row>
      <xdr:rowOff>19050</xdr:rowOff>
    </xdr:from>
    <xdr:to>
      <xdr:col>3</xdr:col>
      <xdr:colOff>819150</xdr:colOff>
      <xdr:row>42</xdr:row>
      <xdr:rowOff>9525</xdr:rowOff>
    </xdr:to>
    <xdr:cxnSp macro="">
      <xdr:nvCxnSpPr>
        <xdr:cNvPr id="13" name="Straight Connector 12"/>
        <xdr:cNvCxnSpPr/>
      </xdr:nvCxnSpPr>
      <xdr:spPr>
        <a:xfrm>
          <a:off x="3543301" y="4600575"/>
          <a:ext cx="19049" cy="3609975"/>
        </a:xfrm>
        <a:prstGeom prst="line">
          <a:avLst/>
        </a:prstGeom>
        <a:ln w="19050">
          <a:prstDash val="sys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200025</xdr:colOff>
      <xdr:row>30</xdr:row>
      <xdr:rowOff>38099</xdr:rowOff>
    </xdr:from>
    <xdr:to>
      <xdr:col>7</xdr:col>
      <xdr:colOff>790575</xdr:colOff>
      <xdr:row>36</xdr:row>
      <xdr:rowOff>180974</xdr:rowOff>
    </xdr:to>
    <xdr:sp macro="" textlink="">
      <xdr:nvSpPr>
        <xdr:cNvPr id="14" name="TextBox 13"/>
        <xdr:cNvSpPr txBox="1"/>
      </xdr:nvSpPr>
      <xdr:spPr>
        <a:xfrm>
          <a:off x="4772025" y="5953124"/>
          <a:ext cx="2419350"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Back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Inner Flap</a:t>
          </a:r>
        </a:p>
      </xdr:txBody>
    </xdr:sp>
    <xdr:clientData/>
  </xdr:twoCellAnchor>
  <xdr:twoCellAnchor>
    <xdr:from>
      <xdr:col>8</xdr:col>
      <xdr:colOff>104775</xdr:colOff>
      <xdr:row>30</xdr:row>
      <xdr:rowOff>66674</xdr:rowOff>
    </xdr:from>
    <xdr:to>
      <xdr:col>10</xdr:col>
      <xdr:colOff>819150</xdr:colOff>
      <xdr:row>36</xdr:row>
      <xdr:rowOff>190499</xdr:rowOff>
    </xdr:to>
    <xdr:sp macro="" textlink="">
      <xdr:nvSpPr>
        <xdr:cNvPr id="15" name="TextBox 14"/>
        <xdr:cNvSpPr txBox="1"/>
      </xdr:nvSpPr>
      <xdr:spPr>
        <a:xfrm>
          <a:off x="7419975" y="5981699"/>
          <a:ext cx="254317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Back Cover.</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285750</xdr:colOff>
      <xdr:row>24</xdr:row>
      <xdr:rowOff>180974</xdr:rowOff>
    </xdr:from>
    <xdr:to>
      <xdr:col>6</xdr:col>
      <xdr:colOff>838200</xdr:colOff>
      <xdr:row>27</xdr:row>
      <xdr:rowOff>95249</xdr:rowOff>
    </xdr:to>
    <xdr:sp macro="" textlink="">
      <xdr:nvSpPr>
        <xdr:cNvPr id="18" name="TextBox 17"/>
        <xdr:cNvSpPr txBox="1"/>
      </xdr:nvSpPr>
      <xdr:spPr>
        <a:xfrm>
          <a:off x="4857750" y="4952999"/>
          <a:ext cx="1466850" cy="485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last page of text at hinge score.</a:t>
          </a:r>
          <a:endParaRPr lang="en-AU" sz="900">
            <a:latin typeface="Arial Narrow" panose="020B0606020202030204" pitchFamily="34" charset="0"/>
          </a:endParaRPr>
        </a:p>
      </xdr:txBody>
    </xdr:sp>
    <xdr:clientData/>
  </xdr:twoCellAnchor>
  <xdr:twoCellAnchor>
    <xdr:from>
      <xdr:col>5</xdr:col>
      <xdr:colOff>247650</xdr:colOff>
      <xdr:row>38</xdr:row>
      <xdr:rowOff>152400</xdr:rowOff>
    </xdr:from>
    <xdr:to>
      <xdr:col>6</xdr:col>
      <xdr:colOff>371475</xdr:colOff>
      <xdr:row>40</xdr:row>
      <xdr:rowOff>161925</xdr:rowOff>
    </xdr:to>
    <xdr:sp macro="" textlink="">
      <xdr:nvSpPr>
        <xdr:cNvPr id="19" name="TextBox 18"/>
        <xdr:cNvSpPr txBox="1"/>
      </xdr:nvSpPr>
      <xdr:spPr>
        <a:xfrm>
          <a:off x="4819650" y="7591425"/>
          <a:ext cx="1038225" cy="390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a:t>
          </a:r>
        </a:p>
        <a:p>
          <a:r>
            <a:rPr lang="en-AU" sz="900">
              <a:latin typeface="Arial Narrow" panose="020B0606020202030204" pitchFamily="34" charset="0"/>
            </a:rPr>
            <a:t>see note</a:t>
          </a:r>
        </a:p>
      </xdr:txBody>
    </xdr:sp>
    <xdr:clientData/>
  </xdr:twoCellAnchor>
  <xdr:twoCellAnchor>
    <xdr:from>
      <xdr:col>2</xdr:col>
      <xdr:colOff>419100</xdr:colOff>
      <xdr:row>23</xdr:row>
      <xdr:rowOff>95250</xdr:rowOff>
    </xdr:from>
    <xdr:to>
      <xdr:col>3</xdr:col>
      <xdr:colOff>704850</xdr:colOff>
      <xdr:row>25</xdr:row>
      <xdr:rowOff>161925</xdr:rowOff>
    </xdr:to>
    <xdr:sp macro="" textlink="">
      <xdr:nvSpPr>
        <xdr:cNvPr id="20" name="TextBox 19"/>
        <xdr:cNvSpPr txBox="1"/>
      </xdr:nvSpPr>
      <xdr:spPr>
        <a:xfrm>
          <a:off x="2247900" y="4676775"/>
          <a:ext cx="1200150" cy="447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OBC at hinge score.</a:t>
          </a:r>
          <a:endParaRPr lang="en-AU" sz="900">
            <a:latin typeface="Arial Narrow" panose="020B0606020202030204" pitchFamily="34" charset="0"/>
          </a:endParaRPr>
        </a:p>
      </xdr:txBody>
    </xdr:sp>
    <xdr:clientData/>
  </xdr:twoCellAnchor>
  <xdr:twoCellAnchor>
    <xdr:from>
      <xdr:col>5</xdr:col>
      <xdr:colOff>28575</xdr:colOff>
      <xdr:row>22</xdr:row>
      <xdr:rowOff>104775</xdr:rowOff>
    </xdr:from>
    <xdr:to>
      <xdr:col>11</xdr:col>
      <xdr:colOff>85725</xdr:colOff>
      <xdr:row>22</xdr:row>
      <xdr:rowOff>104775</xdr:rowOff>
    </xdr:to>
    <xdr:cxnSp macro="">
      <xdr:nvCxnSpPr>
        <xdr:cNvPr id="21" name="Straight Connector 20"/>
        <xdr:cNvCxnSpPr/>
      </xdr:nvCxnSpPr>
      <xdr:spPr>
        <a:xfrm flipH="1">
          <a:off x="4600575"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28575</xdr:colOff>
      <xdr:row>42</xdr:row>
      <xdr:rowOff>114300</xdr:rowOff>
    </xdr:from>
    <xdr:to>
      <xdr:col>11</xdr:col>
      <xdr:colOff>85725</xdr:colOff>
      <xdr:row>42</xdr:row>
      <xdr:rowOff>114300</xdr:rowOff>
    </xdr:to>
    <xdr:cxnSp macro="">
      <xdr:nvCxnSpPr>
        <xdr:cNvPr id="22" name="Straight Connector 21"/>
        <xdr:cNvCxnSpPr/>
      </xdr:nvCxnSpPr>
      <xdr:spPr>
        <a:xfrm flipH="1">
          <a:off x="4600575" y="8315325"/>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104775</xdr:colOff>
      <xdr:row>22</xdr:row>
      <xdr:rowOff>95250</xdr:rowOff>
    </xdr:from>
    <xdr:to>
      <xdr:col>11</xdr:col>
      <xdr:colOff>104775</xdr:colOff>
      <xdr:row>42</xdr:row>
      <xdr:rowOff>114300</xdr:rowOff>
    </xdr:to>
    <xdr:cxnSp macro="">
      <xdr:nvCxnSpPr>
        <xdr:cNvPr id="23" name="Straight Connector 22"/>
        <xdr:cNvCxnSpPr/>
      </xdr:nvCxnSpPr>
      <xdr:spPr>
        <a:xfrm>
          <a:off x="1016317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819150</xdr:colOff>
      <xdr:row>23</xdr:row>
      <xdr:rowOff>0</xdr:rowOff>
    </xdr:from>
    <xdr:to>
      <xdr:col>0</xdr:col>
      <xdr:colOff>904875</xdr:colOff>
      <xdr:row>42</xdr:row>
      <xdr:rowOff>28575</xdr:rowOff>
    </xdr:to>
    <xdr:sp macro="" textlink="">
      <xdr:nvSpPr>
        <xdr:cNvPr id="24" name="Rectangle 23"/>
        <xdr:cNvSpPr/>
      </xdr:nvSpPr>
      <xdr:spPr>
        <a:xfrm>
          <a:off x="819150" y="4581525"/>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xdr:col>
      <xdr:colOff>95250</xdr:colOff>
      <xdr:row>29</xdr:row>
      <xdr:rowOff>171450</xdr:rowOff>
    </xdr:from>
    <xdr:to>
      <xdr:col>3</xdr:col>
      <xdr:colOff>695325</xdr:colOff>
      <xdr:row>36</xdr:row>
      <xdr:rowOff>95250</xdr:rowOff>
    </xdr:to>
    <xdr:sp macro="" textlink="">
      <xdr:nvSpPr>
        <xdr:cNvPr id="25" name="TextBox 24"/>
        <xdr:cNvSpPr txBox="1"/>
      </xdr:nvSpPr>
      <xdr:spPr>
        <a:xfrm>
          <a:off x="1009650" y="589597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Last page of text</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2</xdr:col>
      <xdr:colOff>514350</xdr:colOff>
      <xdr:row>38</xdr:row>
      <xdr:rowOff>180975</xdr:rowOff>
    </xdr:from>
    <xdr:to>
      <xdr:col>3</xdr:col>
      <xdr:colOff>704850</xdr:colOff>
      <xdr:row>40</xdr:row>
      <xdr:rowOff>180975</xdr:rowOff>
    </xdr:to>
    <xdr:sp macro="" textlink="">
      <xdr:nvSpPr>
        <xdr:cNvPr id="26" name="TextBox 25"/>
        <xdr:cNvSpPr txBox="1"/>
      </xdr:nvSpPr>
      <xdr:spPr>
        <a:xfrm>
          <a:off x="2343150" y="7620000"/>
          <a:ext cx="110490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Hinge Score 6mm </a:t>
          </a:r>
        </a:p>
        <a:p>
          <a:r>
            <a:rPr lang="en-AU" sz="900">
              <a:latin typeface="Arial Narrow" panose="020B0606020202030204" pitchFamily="34" charset="0"/>
            </a:rPr>
            <a:t>see note</a:t>
          </a:r>
        </a:p>
      </xdr:txBody>
    </xdr:sp>
    <xdr:clientData/>
  </xdr:twoCellAnchor>
  <xdr:twoCellAnchor>
    <xdr:from>
      <xdr:col>12</xdr:col>
      <xdr:colOff>85725</xdr:colOff>
      <xdr:row>30</xdr:row>
      <xdr:rowOff>9524</xdr:rowOff>
    </xdr:from>
    <xdr:to>
      <xdr:col>14</xdr:col>
      <xdr:colOff>866775</xdr:colOff>
      <xdr:row>36</xdr:row>
      <xdr:rowOff>152400</xdr:rowOff>
    </xdr:to>
    <xdr:sp macro="" textlink="">
      <xdr:nvSpPr>
        <xdr:cNvPr id="27" name="TextBox 26"/>
        <xdr:cNvSpPr txBox="1"/>
      </xdr:nvSpPr>
      <xdr:spPr>
        <a:xfrm>
          <a:off x="11058525" y="5924549"/>
          <a:ext cx="2609850" cy="12858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part of DPS with Inside Back Cover</a:t>
          </a:r>
        </a:p>
      </xdr:txBody>
    </xdr:sp>
    <xdr:clientData/>
  </xdr:twoCellAnchor>
  <xdr:twoCellAnchor>
    <xdr:from>
      <xdr:col>11</xdr:col>
      <xdr:colOff>847725</xdr:colOff>
      <xdr:row>22</xdr:row>
      <xdr:rowOff>104775</xdr:rowOff>
    </xdr:from>
    <xdr:to>
      <xdr:col>15</xdr:col>
      <xdr:colOff>9525</xdr:colOff>
      <xdr:row>22</xdr:row>
      <xdr:rowOff>104775</xdr:rowOff>
    </xdr:to>
    <xdr:cxnSp macro="">
      <xdr:nvCxnSpPr>
        <xdr:cNvPr id="28" name="Straight Connector 27"/>
        <xdr:cNvCxnSpPr/>
      </xdr:nvCxnSpPr>
      <xdr:spPr>
        <a:xfrm>
          <a:off x="10906125" y="4495800"/>
          <a:ext cx="28194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828675</xdr:colOff>
      <xdr:row>22</xdr:row>
      <xdr:rowOff>104775</xdr:rowOff>
    </xdr:from>
    <xdr:to>
      <xdr:col>11</xdr:col>
      <xdr:colOff>857250</xdr:colOff>
      <xdr:row>42</xdr:row>
      <xdr:rowOff>123825</xdr:rowOff>
    </xdr:to>
    <xdr:cxnSp macro="">
      <xdr:nvCxnSpPr>
        <xdr:cNvPr id="29" name="Straight Connector 28"/>
        <xdr:cNvCxnSpPr/>
      </xdr:nvCxnSpPr>
      <xdr:spPr>
        <a:xfrm>
          <a:off x="10887075" y="449580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847725</xdr:colOff>
      <xdr:row>42</xdr:row>
      <xdr:rowOff>123825</xdr:rowOff>
    </xdr:from>
    <xdr:to>
      <xdr:col>15</xdr:col>
      <xdr:colOff>19050</xdr:colOff>
      <xdr:row>42</xdr:row>
      <xdr:rowOff>123825</xdr:rowOff>
    </xdr:to>
    <xdr:cxnSp macro="">
      <xdr:nvCxnSpPr>
        <xdr:cNvPr id="30" name="Straight Connector 29"/>
        <xdr:cNvCxnSpPr/>
      </xdr:nvCxnSpPr>
      <xdr:spPr>
        <a:xfrm>
          <a:off x="10906125" y="8324850"/>
          <a:ext cx="28289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28575</xdr:colOff>
      <xdr:row>42</xdr:row>
      <xdr:rowOff>114300</xdr:rowOff>
    </xdr:from>
    <xdr:to>
      <xdr:col>12</xdr:col>
      <xdr:colOff>104775</xdr:colOff>
      <xdr:row>44</xdr:row>
      <xdr:rowOff>0</xdr:rowOff>
    </xdr:to>
    <xdr:cxnSp macro="">
      <xdr:nvCxnSpPr>
        <xdr:cNvPr id="31" name="Straight Arrow Connector 30"/>
        <xdr:cNvCxnSpPr/>
      </xdr:nvCxnSpPr>
      <xdr:spPr>
        <a:xfrm flipH="1" flipV="1">
          <a:off x="11001375" y="8315325"/>
          <a:ext cx="76200" cy="2667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609600</xdr:colOff>
      <xdr:row>42</xdr:row>
      <xdr:rowOff>0</xdr:rowOff>
    </xdr:from>
    <xdr:to>
      <xdr:col>15</xdr:col>
      <xdr:colOff>9525</xdr:colOff>
      <xdr:row>47</xdr:row>
      <xdr:rowOff>0</xdr:rowOff>
    </xdr:to>
    <xdr:cxnSp macro="">
      <xdr:nvCxnSpPr>
        <xdr:cNvPr id="32" name="Straight Arrow Connector 31"/>
        <xdr:cNvCxnSpPr/>
      </xdr:nvCxnSpPr>
      <xdr:spPr>
        <a:xfrm flipV="1">
          <a:off x="13411200" y="8201025"/>
          <a:ext cx="314325" cy="9525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4</xdr:col>
      <xdr:colOff>66675</xdr:colOff>
      <xdr:row>40</xdr:row>
      <xdr:rowOff>47625</xdr:rowOff>
    </xdr:from>
    <xdr:to>
      <xdr:col>4</xdr:col>
      <xdr:colOff>257175</xdr:colOff>
      <xdr:row>44</xdr:row>
      <xdr:rowOff>19050</xdr:rowOff>
    </xdr:to>
    <xdr:cxnSp macro="">
      <xdr:nvCxnSpPr>
        <xdr:cNvPr id="33" name="Straight Arrow Connector 32"/>
        <xdr:cNvCxnSpPr/>
      </xdr:nvCxnSpPr>
      <xdr:spPr>
        <a:xfrm flipH="1" flipV="1">
          <a:off x="3724275" y="7867650"/>
          <a:ext cx="190500" cy="733425"/>
        </a:xfrm>
        <a:prstGeom prst="straightConnector1">
          <a:avLst/>
        </a:prstGeom>
        <a:ln>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4</xdr:col>
      <xdr:colOff>295275</xdr:colOff>
      <xdr:row>40</xdr:row>
      <xdr:rowOff>19050</xdr:rowOff>
    </xdr:from>
    <xdr:to>
      <xdr:col>5</xdr:col>
      <xdr:colOff>9525</xdr:colOff>
      <xdr:row>44</xdr:row>
      <xdr:rowOff>9525</xdr:rowOff>
    </xdr:to>
    <xdr:cxnSp macro="">
      <xdr:nvCxnSpPr>
        <xdr:cNvPr id="34" name="Straight Arrow Connector 33"/>
        <xdr:cNvCxnSpPr/>
      </xdr:nvCxnSpPr>
      <xdr:spPr>
        <a:xfrm flipV="1">
          <a:off x="3952875" y="7839075"/>
          <a:ext cx="628650" cy="752475"/>
        </a:xfrm>
        <a:prstGeom prst="straightConnector1">
          <a:avLst/>
        </a:prstGeom>
        <a:ln>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3</xdr:col>
      <xdr:colOff>485775</xdr:colOff>
      <xdr:row>37</xdr:row>
      <xdr:rowOff>114300</xdr:rowOff>
    </xdr:from>
    <xdr:to>
      <xdr:col>3</xdr:col>
      <xdr:colOff>819150</xdr:colOff>
      <xdr:row>39</xdr:row>
      <xdr:rowOff>0</xdr:rowOff>
    </xdr:to>
    <xdr:cxnSp macro="">
      <xdr:nvCxnSpPr>
        <xdr:cNvPr id="35" name="Straight Arrow Connector 34"/>
        <xdr:cNvCxnSpPr/>
      </xdr:nvCxnSpPr>
      <xdr:spPr>
        <a:xfrm flipV="1">
          <a:off x="3228975" y="7362825"/>
          <a:ext cx="333375" cy="2667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142875</xdr:colOff>
      <xdr:row>37</xdr:row>
      <xdr:rowOff>104775</xdr:rowOff>
    </xdr:from>
    <xdr:to>
      <xdr:col>5</xdr:col>
      <xdr:colOff>466725</xdr:colOff>
      <xdr:row>38</xdr:row>
      <xdr:rowOff>152400</xdr:rowOff>
    </xdr:to>
    <xdr:cxnSp macro="">
      <xdr:nvCxnSpPr>
        <xdr:cNvPr id="36" name="Straight Arrow Connector 35"/>
        <xdr:cNvCxnSpPr/>
      </xdr:nvCxnSpPr>
      <xdr:spPr>
        <a:xfrm flipH="1" flipV="1">
          <a:off x="4714875" y="7353300"/>
          <a:ext cx="32385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704850</xdr:colOff>
      <xdr:row>42</xdr:row>
      <xdr:rowOff>104775</xdr:rowOff>
    </xdr:from>
    <xdr:to>
      <xdr:col>11</xdr:col>
      <xdr:colOff>0</xdr:colOff>
      <xdr:row>44</xdr:row>
      <xdr:rowOff>0</xdr:rowOff>
    </xdr:to>
    <xdr:cxnSp macro="">
      <xdr:nvCxnSpPr>
        <xdr:cNvPr id="37" name="Straight Arrow Connector 36"/>
        <xdr:cNvCxnSpPr/>
      </xdr:nvCxnSpPr>
      <xdr:spPr>
        <a:xfrm flipV="1">
          <a:off x="9848850" y="8305800"/>
          <a:ext cx="209550" cy="2762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15</xdr:col>
      <xdr:colOff>209550</xdr:colOff>
      <xdr:row>30</xdr:row>
      <xdr:rowOff>19050</xdr:rowOff>
    </xdr:from>
    <xdr:to>
      <xdr:col>19</xdr:col>
      <xdr:colOff>57150</xdr:colOff>
      <xdr:row>36</xdr:row>
      <xdr:rowOff>171450</xdr:rowOff>
    </xdr:to>
    <xdr:sp macro="" textlink="">
      <xdr:nvSpPr>
        <xdr:cNvPr id="39" name="TextBox 38"/>
        <xdr:cNvSpPr txBox="1"/>
      </xdr:nvSpPr>
      <xdr:spPr>
        <a:xfrm>
          <a:off x="13925550" y="5934075"/>
          <a:ext cx="22860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Back Cover </a:t>
          </a:r>
        </a:p>
        <a:p>
          <a:pPr algn="ctr"/>
          <a:r>
            <a:rPr lang="en-AU" sz="1000">
              <a:latin typeface="Arial Narrow" panose="020B0606020202030204" pitchFamily="34" charset="0"/>
            </a:rPr>
            <a:t>to be supplied</a:t>
          </a:r>
          <a:r>
            <a:rPr lang="en-AU" sz="1000" baseline="0">
              <a:latin typeface="Arial Narrow" panose="020B0606020202030204" pitchFamily="34" charset="0"/>
            </a:rPr>
            <a:t> as part of DPS with Outer Flap</a:t>
          </a:r>
          <a:endParaRPr lang="en-AU" sz="1000">
            <a:latin typeface="Arial Narrow" panose="020B0606020202030204" pitchFamily="34" charset="0"/>
          </a:endParaRPr>
        </a:p>
      </xdr:txBody>
    </xdr:sp>
    <xdr:clientData/>
  </xdr:twoCellAnchor>
  <xdr:twoCellAnchor>
    <xdr:from>
      <xdr:col>14</xdr:col>
      <xdr:colOff>866775</xdr:colOff>
      <xdr:row>22</xdr:row>
      <xdr:rowOff>104775</xdr:rowOff>
    </xdr:from>
    <xdr:to>
      <xdr:col>19</xdr:col>
      <xdr:colOff>247650</xdr:colOff>
      <xdr:row>22</xdr:row>
      <xdr:rowOff>114300</xdr:rowOff>
    </xdr:to>
    <xdr:cxnSp macro="">
      <xdr:nvCxnSpPr>
        <xdr:cNvPr id="40" name="Straight Connector 39"/>
        <xdr:cNvCxnSpPr/>
      </xdr:nvCxnSpPr>
      <xdr:spPr>
        <a:xfrm>
          <a:off x="13668375" y="4495800"/>
          <a:ext cx="27336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257175</xdr:colOff>
      <xdr:row>22</xdr:row>
      <xdr:rowOff>123825</xdr:rowOff>
    </xdr:from>
    <xdr:to>
      <xdr:col>19</xdr:col>
      <xdr:colOff>285750</xdr:colOff>
      <xdr:row>42</xdr:row>
      <xdr:rowOff>142875</xdr:rowOff>
    </xdr:to>
    <xdr:cxnSp macro="">
      <xdr:nvCxnSpPr>
        <xdr:cNvPr id="41" name="Straight Connector 40"/>
        <xdr:cNvCxnSpPr/>
      </xdr:nvCxnSpPr>
      <xdr:spPr>
        <a:xfrm>
          <a:off x="16411575" y="451485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885825</xdr:colOff>
      <xdr:row>42</xdr:row>
      <xdr:rowOff>123825</xdr:rowOff>
    </xdr:from>
    <xdr:to>
      <xdr:col>19</xdr:col>
      <xdr:colOff>304800</xdr:colOff>
      <xdr:row>42</xdr:row>
      <xdr:rowOff>133350</xdr:rowOff>
    </xdr:to>
    <xdr:cxnSp macro="">
      <xdr:nvCxnSpPr>
        <xdr:cNvPr id="42" name="Straight Connector 41"/>
        <xdr:cNvCxnSpPr/>
      </xdr:nvCxnSpPr>
      <xdr:spPr>
        <a:xfrm flipV="1">
          <a:off x="13687425" y="8324850"/>
          <a:ext cx="27717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12</xdr:col>
          <xdr:colOff>723900</xdr:colOff>
          <xdr:row>6</xdr:row>
          <xdr:rowOff>25400</xdr:rowOff>
        </xdr:from>
        <xdr:to>
          <xdr:col>14</xdr:col>
          <xdr:colOff>63500</xdr:colOff>
          <xdr:row>8</xdr:row>
          <xdr:rowOff>152400</xdr:rowOff>
        </xdr:to>
        <xdr:sp macro="" textlink="">
          <xdr:nvSpPr>
            <xdr:cNvPr id="2051" name="Button 3" hidden="1">
              <a:extLst>
                <a:ext uri="{63B3BB69-23CF-44E3-9099-C40C66FF867C}">
                  <a14:compatExt spid="_x0000_s205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Generate PDF</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609600</xdr:colOff>
      <xdr:row>0</xdr:row>
      <xdr:rowOff>76200</xdr:rowOff>
    </xdr:from>
    <xdr:to>
      <xdr:col>0</xdr:col>
      <xdr:colOff>609600</xdr:colOff>
      <xdr:row>3</xdr:row>
      <xdr:rowOff>66675</xdr:rowOff>
    </xdr:to>
    <xdr:pic>
      <xdr:nvPicPr>
        <xdr:cNvPr id="2"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19050</xdr:colOff>
      <xdr:row>23</xdr:row>
      <xdr:rowOff>0</xdr:rowOff>
    </xdr:from>
    <xdr:to>
      <xdr:col>4</xdr:col>
      <xdr:colOff>28575</xdr:colOff>
      <xdr:row>42</xdr:row>
      <xdr:rowOff>0</xdr:rowOff>
    </xdr:to>
    <xdr:sp macro="" textlink="">
      <xdr:nvSpPr>
        <xdr:cNvPr id="3" name="Rectangle 2"/>
        <xdr:cNvSpPr/>
      </xdr:nvSpPr>
      <xdr:spPr>
        <a:xfrm>
          <a:off x="933450" y="4581525"/>
          <a:ext cx="2752725" cy="3619500"/>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xdr:col>
      <xdr:colOff>209550</xdr:colOff>
      <xdr:row>29</xdr:row>
      <xdr:rowOff>171450</xdr:rowOff>
    </xdr:from>
    <xdr:to>
      <xdr:col>3</xdr:col>
      <xdr:colOff>704850</xdr:colOff>
      <xdr:row>37</xdr:row>
      <xdr:rowOff>9525</xdr:rowOff>
    </xdr:to>
    <xdr:sp macro="" textlink="">
      <xdr:nvSpPr>
        <xdr:cNvPr id="4" name="TextBox 3"/>
        <xdr:cNvSpPr txBox="1"/>
      </xdr:nvSpPr>
      <xdr:spPr>
        <a:xfrm>
          <a:off x="1123950" y="5895975"/>
          <a:ext cx="2324100" cy="1362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Outer Flap</a:t>
          </a:r>
        </a:p>
        <a:p>
          <a:pPr algn="ctr"/>
          <a:r>
            <a:rPr lang="en-AU" sz="1000">
              <a:latin typeface="Arial Narrow" panose="020B0606020202030204" pitchFamily="34" charset="0"/>
            </a:rPr>
            <a:t>to be supplied</a:t>
          </a:r>
          <a:r>
            <a:rPr lang="en-AU" sz="1000" baseline="0">
              <a:latin typeface="Arial Narrow" panose="020B0606020202030204" pitchFamily="34" charset="0"/>
            </a:rPr>
            <a:t> as single page.</a:t>
          </a:r>
        </a:p>
      </xdr:txBody>
    </xdr:sp>
    <xdr:clientData/>
  </xdr:twoCellAnchor>
  <xdr:twoCellAnchor>
    <xdr:from>
      <xdr:col>0</xdr:col>
      <xdr:colOff>409575</xdr:colOff>
      <xdr:row>41</xdr:row>
      <xdr:rowOff>47625</xdr:rowOff>
    </xdr:from>
    <xdr:to>
      <xdr:col>1</xdr:col>
      <xdr:colOff>0</xdr:colOff>
      <xdr:row>43</xdr:row>
      <xdr:rowOff>0</xdr:rowOff>
    </xdr:to>
    <xdr:cxnSp macro="">
      <xdr:nvCxnSpPr>
        <xdr:cNvPr id="5" name="Straight Arrow Connector 4"/>
        <xdr:cNvCxnSpPr/>
      </xdr:nvCxnSpPr>
      <xdr:spPr>
        <a:xfrm flipV="1">
          <a:off x="409575" y="8058150"/>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590550</xdr:colOff>
      <xdr:row>42</xdr:row>
      <xdr:rowOff>57150</xdr:rowOff>
    </xdr:from>
    <xdr:to>
      <xdr:col>3</xdr:col>
      <xdr:colOff>771525</xdr:colOff>
      <xdr:row>44</xdr:row>
      <xdr:rowOff>180975</xdr:rowOff>
    </xdr:to>
    <xdr:cxnSp macro="">
      <xdr:nvCxnSpPr>
        <xdr:cNvPr id="6" name="Straight Arrow Connector 5"/>
        <xdr:cNvCxnSpPr/>
      </xdr:nvCxnSpPr>
      <xdr:spPr>
        <a:xfrm flipV="1">
          <a:off x="3333750" y="8258175"/>
          <a:ext cx="180975" cy="5048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7" name="Rectangle 6"/>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9525</xdr:rowOff>
    </xdr:from>
    <xdr:to>
      <xdr:col>8</xdr:col>
      <xdr:colOff>19050</xdr:colOff>
      <xdr:row>42</xdr:row>
      <xdr:rowOff>38100</xdr:rowOff>
    </xdr:to>
    <xdr:cxnSp macro="">
      <xdr:nvCxnSpPr>
        <xdr:cNvPr id="8" name="Straight Connector 7"/>
        <xdr:cNvCxnSpPr>
          <a:stCxn id="7" idx="0"/>
          <a:endCxn id="7" idx="2"/>
        </xdr:cNvCxnSpPr>
      </xdr:nvCxnSpPr>
      <xdr:spPr>
        <a:xfrm>
          <a:off x="7334250" y="45910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895350</xdr:colOff>
      <xdr:row>23</xdr:row>
      <xdr:rowOff>19050</xdr:rowOff>
    </xdr:from>
    <xdr:to>
      <xdr:col>14</xdr:col>
      <xdr:colOff>904875</xdr:colOff>
      <xdr:row>42</xdr:row>
      <xdr:rowOff>38100</xdr:rowOff>
    </xdr:to>
    <xdr:sp macro="" textlink="">
      <xdr:nvSpPr>
        <xdr:cNvPr id="9" name="Rectangle 8"/>
        <xdr:cNvSpPr/>
      </xdr:nvSpPr>
      <xdr:spPr>
        <a:xfrm>
          <a:off x="10953750" y="4600575"/>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5</xdr:col>
      <xdr:colOff>123825</xdr:colOff>
      <xdr:row>29</xdr:row>
      <xdr:rowOff>180975</xdr:rowOff>
    </xdr:from>
    <xdr:to>
      <xdr:col>7</xdr:col>
      <xdr:colOff>790575</xdr:colOff>
      <xdr:row>36</xdr:row>
      <xdr:rowOff>180975</xdr:rowOff>
    </xdr:to>
    <xdr:sp macro="" textlink="">
      <xdr:nvSpPr>
        <xdr:cNvPr id="10" name="TextBox 9"/>
        <xdr:cNvSpPr txBox="1"/>
      </xdr:nvSpPr>
      <xdr:spPr>
        <a:xfrm>
          <a:off x="4695825" y="5905500"/>
          <a:ext cx="2495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Inner Flap</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Inside Front Cover</a:t>
          </a:r>
        </a:p>
      </xdr:txBody>
    </xdr:sp>
    <xdr:clientData/>
  </xdr:twoCellAnchor>
  <xdr:twoCellAnchor>
    <xdr:from>
      <xdr:col>8</xdr:col>
      <xdr:colOff>104775</xdr:colOff>
      <xdr:row>30</xdr:row>
      <xdr:rowOff>0</xdr:rowOff>
    </xdr:from>
    <xdr:to>
      <xdr:col>10</xdr:col>
      <xdr:colOff>704850</xdr:colOff>
      <xdr:row>37</xdr:row>
      <xdr:rowOff>0</xdr:rowOff>
    </xdr:to>
    <xdr:sp macro="" textlink="">
      <xdr:nvSpPr>
        <xdr:cNvPr id="11" name="TextBox 10"/>
        <xdr:cNvSpPr txBox="1"/>
      </xdr:nvSpPr>
      <xdr:spPr>
        <a:xfrm>
          <a:off x="7419975" y="5915025"/>
          <a:ext cx="24288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Inside Front Cover</a:t>
          </a:r>
        </a:p>
        <a:p>
          <a:pPr algn="ctr"/>
          <a:r>
            <a:rPr lang="en-AU" sz="1000">
              <a:latin typeface="Arial Narrow" panose="020B0606020202030204" pitchFamily="34" charset="0"/>
            </a:rPr>
            <a:t>to</a:t>
          </a:r>
          <a:r>
            <a:rPr lang="en-AU" sz="1000" baseline="0">
              <a:latin typeface="Arial Narrow" panose="020B0606020202030204" pitchFamily="34" charset="0"/>
            </a:rPr>
            <a:t> be supplied as part of DPS with Innner Flap</a:t>
          </a:r>
          <a:endParaRPr lang="en-AU" sz="1000">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2" name="TextBox 11"/>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3" name="Straight Arrow Connector 12"/>
        <xdr:cNvCxnSpPr>
          <a:stCxn id="12"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114300</xdr:colOff>
      <xdr:row>25</xdr:row>
      <xdr:rowOff>57150</xdr:rowOff>
    </xdr:from>
    <xdr:to>
      <xdr:col>10</xdr:col>
      <xdr:colOff>409575</xdr:colOff>
      <xdr:row>26</xdr:row>
      <xdr:rowOff>66675</xdr:rowOff>
    </xdr:to>
    <xdr:sp macro="" textlink="">
      <xdr:nvSpPr>
        <xdr:cNvPr id="14" name="TextBox 13"/>
        <xdr:cNvSpPr txBox="1"/>
      </xdr:nvSpPr>
      <xdr:spPr>
        <a:xfrm>
          <a:off x="8343900" y="5019675"/>
          <a:ext cx="1209675" cy="200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page 3 </a:t>
          </a:r>
          <a:endParaRPr lang="en-AU" sz="900">
            <a:latin typeface="Arial Narrow" panose="020B0606020202030204" pitchFamily="34" charset="0"/>
          </a:endParaRPr>
        </a:p>
      </xdr:txBody>
    </xdr:sp>
    <xdr:clientData/>
  </xdr:twoCellAnchor>
  <xdr:twoCellAnchor>
    <xdr:from>
      <xdr:col>12</xdr:col>
      <xdr:colOff>200025</xdr:colOff>
      <xdr:row>25</xdr:row>
      <xdr:rowOff>66676</xdr:rowOff>
    </xdr:from>
    <xdr:to>
      <xdr:col>13</xdr:col>
      <xdr:colOff>333375</xdr:colOff>
      <xdr:row>26</xdr:row>
      <xdr:rowOff>142876</xdr:rowOff>
    </xdr:to>
    <xdr:sp macro="" textlink="">
      <xdr:nvSpPr>
        <xdr:cNvPr id="15" name="TextBox 14"/>
        <xdr:cNvSpPr txBox="1"/>
      </xdr:nvSpPr>
      <xdr:spPr>
        <a:xfrm>
          <a:off x="11172825" y="5029201"/>
          <a:ext cx="1047750"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Page</a:t>
          </a:r>
          <a:r>
            <a:rPr lang="en-AU" sz="900" baseline="0">
              <a:latin typeface="Arial Narrow" panose="020B0606020202030204" pitchFamily="34" charset="0"/>
            </a:rPr>
            <a:t> aligns with IFC</a:t>
          </a:r>
          <a:endParaRPr lang="en-AU" sz="900">
            <a:latin typeface="Arial Narrow" panose="020B0606020202030204" pitchFamily="34" charset="0"/>
          </a:endParaRPr>
        </a:p>
      </xdr:txBody>
    </xdr:sp>
    <xdr:clientData/>
  </xdr:twoCellAnchor>
  <xdr:twoCellAnchor>
    <xdr:from>
      <xdr:col>4</xdr:col>
      <xdr:colOff>857250</xdr:colOff>
      <xdr:row>22</xdr:row>
      <xdr:rowOff>104775</xdr:rowOff>
    </xdr:from>
    <xdr:to>
      <xdr:col>11</xdr:col>
      <xdr:colOff>0</xdr:colOff>
      <xdr:row>22</xdr:row>
      <xdr:rowOff>104775</xdr:rowOff>
    </xdr:to>
    <xdr:cxnSp macro="">
      <xdr:nvCxnSpPr>
        <xdr:cNvPr id="16" name="Straight Connector 15"/>
        <xdr:cNvCxnSpPr/>
      </xdr:nvCxnSpPr>
      <xdr:spPr>
        <a:xfrm flipH="1">
          <a:off x="4514850" y="449580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866775</xdr:colOff>
      <xdr:row>42</xdr:row>
      <xdr:rowOff>123825</xdr:rowOff>
    </xdr:from>
    <xdr:to>
      <xdr:col>11</xdr:col>
      <xdr:colOff>9525</xdr:colOff>
      <xdr:row>42</xdr:row>
      <xdr:rowOff>123825</xdr:rowOff>
    </xdr:to>
    <xdr:cxnSp macro="">
      <xdr:nvCxnSpPr>
        <xdr:cNvPr id="17" name="Straight Connector 16"/>
        <xdr:cNvCxnSpPr/>
      </xdr:nvCxnSpPr>
      <xdr:spPr>
        <a:xfrm flipH="1">
          <a:off x="4524375" y="8324850"/>
          <a:ext cx="5543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857250</xdr:colOff>
      <xdr:row>22</xdr:row>
      <xdr:rowOff>104775</xdr:rowOff>
    </xdr:from>
    <xdr:to>
      <xdr:col>4</xdr:col>
      <xdr:colOff>857250</xdr:colOff>
      <xdr:row>42</xdr:row>
      <xdr:rowOff>123825</xdr:rowOff>
    </xdr:to>
    <xdr:cxnSp macro="">
      <xdr:nvCxnSpPr>
        <xdr:cNvPr id="18" name="Straight Connector 17"/>
        <xdr:cNvCxnSpPr/>
      </xdr:nvCxnSpPr>
      <xdr:spPr>
        <a:xfrm>
          <a:off x="4514850"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0</xdr:colOff>
      <xdr:row>22</xdr:row>
      <xdr:rowOff>123825</xdr:rowOff>
    </xdr:from>
    <xdr:to>
      <xdr:col>14</xdr:col>
      <xdr:colOff>904875</xdr:colOff>
      <xdr:row>22</xdr:row>
      <xdr:rowOff>123825</xdr:rowOff>
    </xdr:to>
    <xdr:cxnSp macro="">
      <xdr:nvCxnSpPr>
        <xdr:cNvPr id="19" name="Straight Connector 18"/>
        <xdr:cNvCxnSpPr/>
      </xdr:nvCxnSpPr>
      <xdr:spPr>
        <a:xfrm>
          <a:off x="10972800" y="451485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19050</xdr:colOff>
      <xdr:row>42</xdr:row>
      <xdr:rowOff>104775</xdr:rowOff>
    </xdr:from>
    <xdr:to>
      <xdr:col>15</xdr:col>
      <xdr:colOff>9525</xdr:colOff>
      <xdr:row>42</xdr:row>
      <xdr:rowOff>104775</xdr:rowOff>
    </xdr:to>
    <xdr:cxnSp macro="">
      <xdr:nvCxnSpPr>
        <xdr:cNvPr id="20" name="Straight Connector 19"/>
        <xdr:cNvCxnSpPr/>
      </xdr:nvCxnSpPr>
      <xdr:spPr>
        <a:xfrm>
          <a:off x="10991850" y="8305800"/>
          <a:ext cx="2733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14</xdr:col>
      <xdr:colOff>904875</xdr:colOff>
      <xdr:row>23</xdr:row>
      <xdr:rowOff>9525</xdr:rowOff>
    </xdr:from>
    <xdr:to>
      <xdr:col>15</xdr:col>
      <xdr:colOff>76200</xdr:colOff>
      <xdr:row>42</xdr:row>
      <xdr:rowOff>38100</xdr:rowOff>
    </xdr:to>
    <xdr:sp macro="" textlink="">
      <xdr:nvSpPr>
        <xdr:cNvPr id="21" name="Rectangle 20"/>
        <xdr:cNvSpPr/>
      </xdr:nvSpPr>
      <xdr:spPr>
        <a:xfrm>
          <a:off x="13706475" y="4591050"/>
          <a:ext cx="85725" cy="3648075"/>
        </a:xfrm>
        <a:prstGeom prst="rect">
          <a:avLst/>
        </a:prstGeom>
        <a:solidFill>
          <a:schemeClr val="bg1"/>
        </a:solid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12</xdr:col>
      <xdr:colOff>209550</xdr:colOff>
      <xdr:row>30</xdr:row>
      <xdr:rowOff>38100</xdr:rowOff>
    </xdr:from>
    <xdr:to>
      <xdr:col>14</xdr:col>
      <xdr:colOff>809625</xdr:colOff>
      <xdr:row>36</xdr:row>
      <xdr:rowOff>152400</xdr:rowOff>
    </xdr:to>
    <xdr:sp macro="" textlink="">
      <xdr:nvSpPr>
        <xdr:cNvPr id="22" name="TextBox 21"/>
        <xdr:cNvSpPr txBox="1"/>
      </xdr:nvSpPr>
      <xdr:spPr>
        <a:xfrm>
          <a:off x="11182350" y="595312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Page 3</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13</xdr:col>
      <xdr:colOff>466725</xdr:colOff>
      <xdr:row>26</xdr:row>
      <xdr:rowOff>180975</xdr:rowOff>
    </xdr:from>
    <xdr:to>
      <xdr:col>14</xdr:col>
      <xdr:colOff>895350</xdr:colOff>
      <xdr:row>29</xdr:row>
      <xdr:rowOff>171450</xdr:rowOff>
    </xdr:to>
    <xdr:sp macro="" textlink="">
      <xdr:nvSpPr>
        <xdr:cNvPr id="23" name="TextBox 22"/>
        <xdr:cNvSpPr txBox="1"/>
      </xdr:nvSpPr>
      <xdr:spPr>
        <a:xfrm>
          <a:off x="12353925" y="5334000"/>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14</xdr:col>
      <xdr:colOff>428625</xdr:colOff>
      <xdr:row>26</xdr:row>
      <xdr:rowOff>9525</xdr:rowOff>
    </xdr:from>
    <xdr:to>
      <xdr:col>15</xdr:col>
      <xdr:colOff>9525</xdr:colOff>
      <xdr:row>26</xdr:row>
      <xdr:rowOff>180975</xdr:rowOff>
    </xdr:to>
    <xdr:cxnSp macro="">
      <xdr:nvCxnSpPr>
        <xdr:cNvPr id="24" name="Straight Arrow Connector 23"/>
        <xdr:cNvCxnSpPr/>
      </xdr:nvCxnSpPr>
      <xdr:spPr>
        <a:xfrm flipV="1">
          <a:off x="13230225" y="5162550"/>
          <a:ext cx="495300" cy="17145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85725</xdr:colOff>
      <xdr:row>42</xdr:row>
      <xdr:rowOff>114300</xdr:rowOff>
    </xdr:from>
    <xdr:to>
      <xdr:col>5</xdr:col>
      <xdr:colOff>295275</xdr:colOff>
      <xdr:row>45</xdr:row>
      <xdr:rowOff>0</xdr:rowOff>
    </xdr:to>
    <xdr:cxnSp macro="">
      <xdr:nvCxnSpPr>
        <xdr:cNvPr id="25" name="Straight Arrow Connector 24"/>
        <xdr:cNvCxnSpPr/>
      </xdr:nvCxnSpPr>
      <xdr:spPr>
        <a:xfrm flipH="1" flipV="1">
          <a:off x="4657725" y="8315325"/>
          <a:ext cx="209550" cy="4572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152400</xdr:colOff>
      <xdr:row>42</xdr:row>
      <xdr:rowOff>114300</xdr:rowOff>
    </xdr:from>
    <xdr:to>
      <xdr:col>14</xdr:col>
      <xdr:colOff>390525</xdr:colOff>
      <xdr:row>44</xdr:row>
      <xdr:rowOff>180975</xdr:rowOff>
    </xdr:to>
    <xdr:cxnSp macro="">
      <xdr:nvCxnSpPr>
        <xdr:cNvPr id="26" name="Straight Arrow Connector 25"/>
        <xdr:cNvCxnSpPr/>
      </xdr:nvCxnSpPr>
      <xdr:spPr>
        <a:xfrm flipV="1">
          <a:off x="12954000" y="8315325"/>
          <a:ext cx="238125" cy="4476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xdr:col>
      <xdr:colOff>9525</xdr:colOff>
      <xdr:row>22</xdr:row>
      <xdr:rowOff>104775</xdr:rowOff>
    </xdr:from>
    <xdr:to>
      <xdr:col>4</xdr:col>
      <xdr:colOff>123825</xdr:colOff>
      <xdr:row>22</xdr:row>
      <xdr:rowOff>104775</xdr:rowOff>
    </xdr:to>
    <xdr:cxnSp macro="">
      <xdr:nvCxnSpPr>
        <xdr:cNvPr id="27" name="Straight Connector 26"/>
        <xdr:cNvCxnSpPr/>
      </xdr:nvCxnSpPr>
      <xdr:spPr>
        <a:xfrm>
          <a:off x="923925" y="4495800"/>
          <a:ext cx="2857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xdr:colOff>
      <xdr:row>42</xdr:row>
      <xdr:rowOff>85725</xdr:rowOff>
    </xdr:from>
    <xdr:to>
      <xdr:col>4</xdr:col>
      <xdr:colOff>123825</xdr:colOff>
      <xdr:row>42</xdr:row>
      <xdr:rowOff>85725</xdr:rowOff>
    </xdr:to>
    <xdr:cxnSp macro="">
      <xdr:nvCxnSpPr>
        <xdr:cNvPr id="28" name="Straight Connector 27"/>
        <xdr:cNvCxnSpPr/>
      </xdr:nvCxnSpPr>
      <xdr:spPr>
        <a:xfrm flipH="1">
          <a:off x="923925" y="8286750"/>
          <a:ext cx="2857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123825</xdr:colOff>
      <xdr:row>22</xdr:row>
      <xdr:rowOff>104775</xdr:rowOff>
    </xdr:from>
    <xdr:to>
      <xdr:col>4</xdr:col>
      <xdr:colOff>133350</xdr:colOff>
      <xdr:row>42</xdr:row>
      <xdr:rowOff>76200</xdr:rowOff>
    </xdr:to>
    <xdr:cxnSp macro="">
      <xdr:nvCxnSpPr>
        <xdr:cNvPr id="29" name="Straight Connector 28"/>
        <xdr:cNvCxnSpPr/>
      </xdr:nvCxnSpPr>
      <xdr:spPr>
        <a:xfrm>
          <a:off x="3781425" y="4495800"/>
          <a:ext cx="9525" cy="37814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704850</xdr:colOff>
      <xdr:row>0</xdr:row>
      <xdr:rowOff>180239</xdr:rowOff>
    </xdr:from>
    <xdr:to>
      <xdr:col>1</xdr:col>
      <xdr:colOff>894704</xdr:colOff>
      <xdr:row>4</xdr:row>
      <xdr:rowOff>105510</xdr:rowOff>
    </xdr:to>
    <xdr:pic>
      <xdr:nvPicPr>
        <xdr:cNvPr id="32"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704850" y="180239"/>
          <a:ext cx="1231254" cy="8396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9</xdr:col>
          <xdr:colOff>647700</xdr:colOff>
          <xdr:row>1</xdr:row>
          <xdr:rowOff>63500</xdr:rowOff>
        </xdr:from>
        <xdr:to>
          <xdr:col>10</xdr:col>
          <xdr:colOff>901700</xdr:colOff>
          <xdr:row>3</xdr:row>
          <xdr:rowOff>114300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Generate PDF</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12</xdr:col>
      <xdr:colOff>19050</xdr:colOff>
      <xdr:row>23</xdr:row>
      <xdr:rowOff>28575</xdr:rowOff>
    </xdr:from>
    <xdr:to>
      <xdr:col>19</xdr:col>
      <xdr:colOff>190500</xdr:colOff>
      <xdr:row>42</xdr:row>
      <xdr:rowOff>57150</xdr:rowOff>
    </xdr:to>
    <xdr:sp macro="" textlink="">
      <xdr:nvSpPr>
        <xdr:cNvPr id="2" name="Rectangle 1"/>
        <xdr:cNvSpPr/>
      </xdr:nvSpPr>
      <xdr:spPr>
        <a:xfrm>
          <a:off x="10991850" y="4610100"/>
          <a:ext cx="5353050" cy="3648075"/>
        </a:xfrm>
        <a:prstGeom prst="rect">
          <a:avLst/>
        </a:prstGeom>
        <a:solidFill>
          <a:schemeClr val="bg2"/>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15</xdr:col>
      <xdr:colOff>66675</xdr:colOff>
      <xdr:row>23</xdr:row>
      <xdr:rowOff>47625</xdr:rowOff>
    </xdr:from>
    <xdr:to>
      <xdr:col>15</xdr:col>
      <xdr:colOff>66675</xdr:colOff>
      <xdr:row>42</xdr:row>
      <xdr:rowOff>76200</xdr:rowOff>
    </xdr:to>
    <xdr:cxnSp macro="">
      <xdr:nvCxnSpPr>
        <xdr:cNvPr id="3" name="Straight Connector 2"/>
        <xdr:cNvCxnSpPr/>
      </xdr:nvCxnSpPr>
      <xdr:spPr>
        <a:xfrm>
          <a:off x="13782675" y="462915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809625</xdr:colOff>
      <xdr:row>22</xdr:row>
      <xdr:rowOff>114300</xdr:rowOff>
    </xdr:from>
    <xdr:to>
      <xdr:col>19</xdr:col>
      <xdr:colOff>257175</xdr:colOff>
      <xdr:row>22</xdr:row>
      <xdr:rowOff>133350</xdr:rowOff>
    </xdr:to>
    <xdr:cxnSp macro="">
      <xdr:nvCxnSpPr>
        <xdr:cNvPr id="4" name="Straight Connector 3"/>
        <xdr:cNvCxnSpPr/>
      </xdr:nvCxnSpPr>
      <xdr:spPr>
        <a:xfrm>
          <a:off x="10868025" y="4505325"/>
          <a:ext cx="5543550" cy="1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171450</xdr:colOff>
      <xdr:row>30</xdr:row>
      <xdr:rowOff>28575</xdr:rowOff>
    </xdr:from>
    <xdr:to>
      <xdr:col>19</xdr:col>
      <xdr:colOff>19050</xdr:colOff>
      <xdr:row>36</xdr:row>
      <xdr:rowOff>180975</xdr:rowOff>
    </xdr:to>
    <xdr:sp macro="" textlink="">
      <xdr:nvSpPr>
        <xdr:cNvPr id="5" name="TextBox 4"/>
        <xdr:cNvSpPr txBox="1"/>
      </xdr:nvSpPr>
      <xdr:spPr>
        <a:xfrm>
          <a:off x="13887450" y="5943600"/>
          <a:ext cx="22860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Outer Back Cover </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 be supplied</a:t>
          </a:r>
          <a:r>
            <a:rPr lang="en-AU" sz="1000" baseline="0">
              <a:solidFill>
                <a:schemeClr val="dk1"/>
              </a:solidFill>
              <a:effectLst/>
              <a:latin typeface="Arial Narrow" panose="020B0606020202030204" pitchFamily="34" charset="0"/>
              <a:ea typeface="+mn-ea"/>
              <a:cs typeface="+mn-cs"/>
            </a:rPr>
            <a:t> as part of DPS with Outer Flap</a:t>
          </a:r>
          <a:endParaRPr lang="en-AU" sz="1000">
            <a:effectLst/>
            <a:latin typeface="Arial Narrow" panose="020B0606020202030204" pitchFamily="34" charset="0"/>
          </a:endParaRPr>
        </a:p>
      </xdr:txBody>
    </xdr:sp>
    <xdr:clientData/>
  </xdr:twoCellAnchor>
  <xdr:twoCellAnchor editAs="oneCell">
    <xdr:from>
      <xdr:col>0</xdr:col>
      <xdr:colOff>609600</xdr:colOff>
      <xdr:row>0</xdr:row>
      <xdr:rowOff>76200</xdr:rowOff>
    </xdr:from>
    <xdr:to>
      <xdr:col>0</xdr:col>
      <xdr:colOff>609600</xdr:colOff>
      <xdr:row>2</xdr:row>
      <xdr:rowOff>257175</xdr:rowOff>
    </xdr:to>
    <xdr:pic>
      <xdr:nvPicPr>
        <xdr:cNvPr id="6" name="Picture 3" descr="Machine generated alternative text: MEDIA GROUP"/>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76200"/>
          <a:ext cx="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847725</xdr:colOff>
      <xdr:row>22</xdr:row>
      <xdr:rowOff>95250</xdr:rowOff>
    </xdr:from>
    <xdr:to>
      <xdr:col>4</xdr:col>
      <xdr:colOff>66675</xdr:colOff>
      <xdr:row>22</xdr:row>
      <xdr:rowOff>104775</xdr:rowOff>
    </xdr:to>
    <xdr:cxnSp macro="">
      <xdr:nvCxnSpPr>
        <xdr:cNvPr id="8" name="Straight Connector 7"/>
        <xdr:cNvCxnSpPr/>
      </xdr:nvCxnSpPr>
      <xdr:spPr>
        <a:xfrm flipH="1">
          <a:off x="847725" y="4486275"/>
          <a:ext cx="2876550"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847725</xdr:colOff>
      <xdr:row>42</xdr:row>
      <xdr:rowOff>85725</xdr:rowOff>
    </xdr:from>
    <xdr:to>
      <xdr:col>4</xdr:col>
      <xdr:colOff>76200</xdr:colOff>
      <xdr:row>42</xdr:row>
      <xdr:rowOff>95250</xdr:rowOff>
    </xdr:to>
    <xdr:cxnSp macro="">
      <xdr:nvCxnSpPr>
        <xdr:cNvPr id="9" name="Straight Connector 8"/>
        <xdr:cNvCxnSpPr/>
      </xdr:nvCxnSpPr>
      <xdr:spPr>
        <a:xfrm flipV="1">
          <a:off x="847725" y="8286750"/>
          <a:ext cx="2886075" cy="952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9525</xdr:colOff>
      <xdr:row>42</xdr:row>
      <xdr:rowOff>95250</xdr:rowOff>
    </xdr:from>
    <xdr:to>
      <xdr:col>2</xdr:col>
      <xdr:colOff>514350</xdr:colOff>
      <xdr:row>44</xdr:row>
      <xdr:rowOff>47625</xdr:rowOff>
    </xdr:to>
    <xdr:cxnSp macro="">
      <xdr:nvCxnSpPr>
        <xdr:cNvPr id="10" name="Straight Arrow Connector 9"/>
        <xdr:cNvCxnSpPr/>
      </xdr:nvCxnSpPr>
      <xdr:spPr>
        <a:xfrm flipV="1">
          <a:off x="1838325" y="8296275"/>
          <a:ext cx="504825" cy="33337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19050</xdr:colOff>
      <xdr:row>23</xdr:row>
      <xdr:rowOff>9525</xdr:rowOff>
    </xdr:from>
    <xdr:to>
      <xdr:col>11</xdr:col>
      <xdr:colOff>19050</xdr:colOff>
      <xdr:row>42</xdr:row>
      <xdr:rowOff>38100</xdr:rowOff>
    </xdr:to>
    <xdr:sp macro="" textlink="">
      <xdr:nvSpPr>
        <xdr:cNvPr id="11" name="Rectangle 10"/>
        <xdr:cNvSpPr/>
      </xdr:nvSpPr>
      <xdr:spPr>
        <a:xfrm>
          <a:off x="4591050" y="4591050"/>
          <a:ext cx="5486400" cy="3648075"/>
        </a:xfrm>
        <a:prstGeom prst="rect">
          <a:avLst/>
        </a:prstGeom>
        <a:solidFill>
          <a:schemeClr val="accent1">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8</xdr:col>
      <xdr:colOff>19050</xdr:colOff>
      <xdr:row>23</xdr:row>
      <xdr:rowOff>28575</xdr:rowOff>
    </xdr:from>
    <xdr:to>
      <xdr:col>8</xdr:col>
      <xdr:colOff>19050</xdr:colOff>
      <xdr:row>42</xdr:row>
      <xdr:rowOff>57150</xdr:rowOff>
    </xdr:to>
    <xdr:cxnSp macro="">
      <xdr:nvCxnSpPr>
        <xdr:cNvPr id="12" name="Straight Connector 11"/>
        <xdr:cNvCxnSpPr/>
      </xdr:nvCxnSpPr>
      <xdr:spPr>
        <a:xfrm>
          <a:off x="7334250" y="4610100"/>
          <a:ext cx="0" cy="3648075"/>
        </a:xfrm>
        <a:prstGeom prst="line">
          <a:avLst/>
        </a:prstGeom>
        <a:ln w="19050">
          <a:prstDash val="lgDashDot"/>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xdr:colOff>
      <xdr:row>23</xdr:row>
      <xdr:rowOff>9525</xdr:rowOff>
    </xdr:from>
    <xdr:to>
      <xdr:col>4</xdr:col>
      <xdr:colOff>19050</xdr:colOff>
      <xdr:row>42</xdr:row>
      <xdr:rowOff>28575</xdr:rowOff>
    </xdr:to>
    <xdr:sp macro="" textlink="">
      <xdr:nvSpPr>
        <xdr:cNvPr id="13" name="Rectangle 12"/>
        <xdr:cNvSpPr/>
      </xdr:nvSpPr>
      <xdr:spPr>
        <a:xfrm>
          <a:off x="923925" y="4591050"/>
          <a:ext cx="2752725" cy="3638550"/>
        </a:xfrm>
        <a:prstGeom prst="rect">
          <a:avLst/>
        </a:prstGeom>
        <a:solidFill>
          <a:schemeClr val="accent5">
            <a:lumMod val="20000"/>
            <a:lumOff val="80000"/>
          </a:schemeClr>
        </a:solidFill>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AU" sz="1100"/>
        </a:p>
      </xdr:txBody>
    </xdr:sp>
    <xdr:clientData/>
  </xdr:twoCellAnchor>
  <xdr:twoCellAnchor>
    <xdr:from>
      <xdr:col>5</xdr:col>
      <xdr:colOff>200025</xdr:colOff>
      <xdr:row>30</xdr:row>
      <xdr:rowOff>38099</xdr:rowOff>
    </xdr:from>
    <xdr:to>
      <xdr:col>7</xdr:col>
      <xdr:colOff>790575</xdr:colOff>
      <xdr:row>36</xdr:row>
      <xdr:rowOff>180974</xdr:rowOff>
    </xdr:to>
    <xdr:sp macro="" textlink="">
      <xdr:nvSpPr>
        <xdr:cNvPr id="14" name="TextBox 13"/>
        <xdr:cNvSpPr txBox="1"/>
      </xdr:nvSpPr>
      <xdr:spPr>
        <a:xfrm>
          <a:off x="4772025" y="5953124"/>
          <a:ext cx="2419350" cy="1285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Inside Back Cover</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a:t>
          </a:r>
          <a:r>
            <a:rPr lang="en-AU" sz="1000" baseline="0">
              <a:solidFill>
                <a:schemeClr val="dk1"/>
              </a:solidFill>
              <a:effectLst/>
              <a:latin typeface="Arial Narrow" panose="020B0606020202030204" pitchFamily="34" charset="0"/>
              <a:ea typeface="+mn-ea"/>
              <a:cs typeface="+mn-cs"/>
            </a:rPr>
            <a:t> be supplied as part of DPS with Inner Flap</a:t>
          </a:r>
          <a:endParaRPr lang="en-AU" sz="1000">
            <a:effectLst/>
            <a:latin typeface="Arial Narrow" panose="020B0606020202030204" pitchFamily="34" charset="0"/>
          </a:endParaRPr>
        </a:p>
      </xdr:txBody>
    </xdr:sp>
    <xdr:clientData/>
  </xdr:twoCellAnchor>
  <xdr:twoCellAnchor>
    <xdr:from>
      <xdr:col>8</xdr:col>
      <xdr:colOff>104775</xdr:colOff>
      <xdr:row>30</xdr:row>
      <xdr:rowOff>66674</xdr:rowOff>
    </xdr:from>
    <xdr:to>
      <xdr:col>10</xdr:col>
      <xdr:colOff>819150</xdr:colOff>
      <xdr:row>36</xdr:row>
      <xdr:rowOff>190499</xdr:rowOff>
    </xdr:to>
    <xdr:sp macro="" textlink="">
      <xdr:nvSpPr>
        <xdr:cNvPr id="15" name="TextBox 14"/>
        <xdr:cNvSpPr txBox="1"/>
      </xdr:nvSpPr>
      <xdr:spPr>
        <a:xfrm>
          <a:off x="7419975" y="5981699"/>
          <a:ext cx="2543175" cy="1266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Inner Flap</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a:t>
          </a:r>
          <a:r>
            <a:rPr lang="en-AU" sz="1000" baseline="0">
              <a:solidFill>
                <a:schemeClr val="dk1"/>
              </a:solidFill>
              <a:effectLst/>
              <a:latin typeface="Arial Narrow" panose="020B0606020202030204" pitchFamily="34" charset="0"/>
              <a:ea typeface="+mn-ea"/>
              <a:cs typeface="+mn-cs"/>
            </a:rPr>
            <a:t> be supplied as part of DPS with Inside Back Cover.</a:t>
          </a:r>
          <a:endParaRPr lang="en-AU" sz="1000">
            <a:effectLst/>
            <a:latin typeface="Arial Narrow" panose="020B0606020202030204" pitchFamily="34" charset="0"/>
          </a:endParaRPr>
        </a:p>
      </xdr:txBody>
    </xdr:sp>
    <xdr:clientData/>
  </xdr:twoCellAnchor>
  <xdr:twoCellAnchor>
    <xdr:from>
      <xdr:col>6</xdr:col>
      <xdr:colOff>742949</xdr:colOff>
      <xdr:row>38</xdr:row>
      <xdr:rowOff>133350</xdr:rowOff>
    </xdr:from>
    <xdr:to>
      <xdr:col>7</xdr:col>
      <xdr:colOff>523874</xdr:colOff>
      <xdr:row>40</xdr:row>
      <xdr:rowOff>19050</xdr:rowOff>
    </xdr:to>
    <xdr:sp macro="" textlink="">
      <xdr:nvSpPr>
        <xdr:cNvPr id="16" name="TextBox 15"/>
        <xdr:cNvSpPr txBox="1"/>
      </xdr:nvSpPr>
      <xdr:spPr>
        <a:xfrm>
          <a:off x="6229349" y="7572375"/>
          <a:ext cx="6953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Fold</a:t>
          </a:r>
        </a:p>
      </xdr:txBody>
    </xdr:sp>
    <xdr:clientData/>
  </xdr:twoCellAnchor>
  <xdr:twoCellAnchor>
    <xdr:from>
      <xdr:col>7</xdr:col>
      <xdr:colOff>523874</xdr:colOff>
      <xdr:row>38</xdr:row>
      <xdr:rowOff>152400</xdr:rowOff>
    </xdr:from>
    <xdr:to>
      <xdr:col>8</xdr:col>
      <xdr:colOff>0</xdr:colOff>
      <xdr:row>39</xdr:row>
      <xdr:rowOff>76200</xdr:rowOff>
    </xdr:to>
    <xdr:cxnSp macro="">
      <xdr:nvCxnSpPr>
        <xdr:cNvPr id="17" name="Straight Arrow Connector 16"/>
        <xdr:cNvCxnSpPr>
          <a:stCxn id="16" idx="3"/>
        </xdr:cNvCxnSpPr>
      </xdr:nvCxnSpPr>
      <xdr:spPr>
        <a:xfrm flipV="1">
          <a:off x="6924674" y="7591425"/>
          <a:ext cx="390526" cy="1143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876300</xdr:colOff>
      <xdr:row>22</xdr:row>
      <xdr:rowOff>104775</xdr:rowOff>
    </xdr:from>
    <xdr:to>
      <xdr:col>11</xdr:col>
      <xdr:colOff>85725</xdr:colOff>
      <xdr:row>22</xdr:row>
      <xdr:rowOff>104775</xdr:rowOff>
    </xdr:to>
    <xdr:cxnSp macro="">
      <xdr:nvCxnSpPr>
        <xdr:cNvPr id="18" name="Straight Connector 17"/>
        <xdr:cNvCxnSpPr/>
      </xdr:nvCxnSpPr>
      <xdr:spPr>
        <a:xfrm flipH="1">
          <a:off x="4533900" y="4495800"/>
          <a:ext cx="561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866775</xdr:colOff>
      <xdr:row>42</xdr:row>
      <xdr:rowOff>114300</xdr:rowOff>
    </xdr:from>
    <xdr:to>
      <xdr:col>11</xdr:col>
      <xdr:colOff>85725</xdr:colOff>
      <xdr:row>42</xdr:row>
      <xdr:rowOff>114300</xdr:rowOff>
    </xdr:to>
    <xdr:cxnSp macro="">
      <xdr:nvCxnSpPr>
        <xdr:cNvPr id="19" name="Straight Connector 18"/>
        <xdr:cNvCxnSpPr/>
      </xdr:nvCxnSpPr>
      <xdr:spPr>
        <a:xfrm flipH="1">
          <a:off x="4524375" y="8315325"/>
          <a:ext cx="561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11</xdr:col>
      <xdr:colOff>104775</xdr:colOff>
      <xdr:row>22</xdr:row>
      <xdr:rowOff>95250</xdr:rowOff>
    </xdr:from>
    <xdr:to>
      <xdr:col>11</xdr:col>
      <xdr:colOff>104775</xdr:colOff>
      <xdr:row>42</xdr:row>
      <xdr:rowOff>114300</xdr:rowOff>
    </xdr:to>
    <xdr:cxnSp macro="">
      <xdr:nvCxnSpPr>
        <xdr:cNvPr id="20" name="Straight Connector 19"/>
        <xdr:cNvCxnSpPr/>
      </xdr:nvCxnSpPr>
      <xdr:spPr>
        <a:xfrm>
          <a:off x="1016317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95250</xdr:colOff>
      <xdr:row>29</xdr:row>
      <xdr:rowOff>171450</xdr:rowOff>
    </xdr:from>
    <xdr:to>
      <xdr:col>3</xdr:col>
      <xdr:colOff>695325</xdr:colOff>
      <xdr:row>36</xdr:row>
      <xdr:rowOff>95250</xdr:rowOff>
    </xdr:to>
    <xdr:sp macro="" textlink="">
      <xdr:nvSpPr>
        <xdr:cNvPr id="21" name="TextBox 20"/>
        <xdr:cNvSpPr txBox="1"/>
      </xdr:nvSpPr>
      <xdr:spPr>
        <a:xfrm>
          <a:off x="1009650" y="5895975"/>
          <a:ext cx="2428875" cy="1257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latin typeface="Arial Narrow" panose="020B0606020202030204" pitchFamily="34" charset="0"/>
            </a:rPr>
            <a:t>Last page of text</a:t>
          </a:r>
        </a:p>
        <a:p>
          <a:pPr algn="ctr"/>
          <a:r>
            <a:rPr lang="en-AU" sz="1000">
              <a:latin typeface="Arial Narrow" panose="020B0606020202030204" pitchFamily="34" charset="0"/>
            </a:rPr>
            <a:t>to</a:t>
          </a:r>
          <a:r>
            <a:rPr lang="en-AU" sz="1000" baseline="0">
              <a:latin typeface="Arial Narrow" panose="020B0606020202030204" pitchFamily="34" charset="0"/>
            </a:rPr>
            <a:t> be supplied and single page.</a:t>
          </a:r>
          <a:endParaRPr lang="en-AU" sz="1000">
            <a:latin typeface="Arial Narrow" panose="020B0606020202030204" pitchFamily="34" charset="0"/>
          </a:endParaRPr>
        </a:p>
      </xdr:txBody>
    </xdr:sp>
    <xdr:clientData/>
  </xdr:twoCellAnchor>
  <xdr:twoCellAnchor>
    <xdr:from>
      <xdr:col>1</xdr:col>
      <xdr:colOff>180975</xdr:colOff>
      <xdr:row>26</xdr:row>
      <xdr:rowOff>38100</xdr:rowOff>
    </xdr:from>
    <xdr:to>
      <xdr:col>2</xdr:col>
      <xdr:colOff>609600</xdr:colOff>
      <xdr:row>29</xdr:row>
      <xdr:rowOff>28575</xdr:rowOff>
    </xdr:to>
    <xdr:sp macro="" textlink="">
      <xdr:nvSpPr>
        <xdr:cNvPr id="22" name="TextBox 21"/>
        <xdr:cNvSpPr txBox="1"/>
      </xdr:nvSpPr>
      <xdr:spPr>
        <a:xfrm>
          <a:off x="1095375" y="5191125"/>
          <a:ext cx="1343025" cy="561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AU" sz="900">
              <a:latin typeface="Arial Narrow" panose="020B0606020202030204" pitchFamily="34" charset="0"/>
            </a:rPr>
            <a:t>Image to stop 5mm short of trim</a:t>
          </a:r>
          <a:r>
            <a:rPr lang="en-AU" sz="900" baseline="0">
              <a:latin typeface="Arial Narrow" panose="020B0606020202030204" pitchFamily="34" charset="0"/>
            </a:rPr>
            <a:t> to allow for Front Cover  Courtesy Stip</a:t>
          </a:r>
        </a:p>
        <a:p>
          <a:endParaRPr lang="en-AU" sz="900">
            <a:latin typeface="Arial Narrow" panose="020B0606020202030204" pitchFamily="34" charset="0"/>
          </a:endParaRPr>
        </a:p>
      </xdr:txBody>
    </xdr:sp>
    <xdr:clientData/>
  </xdr:twoCellAnchor>
  <xdr:twoCellAnchor>
    <xdr:from>
      <xdr:col>12</xdr:col>
      <xdr:colOff>85725</xdr:colOff>
      <xdr:row>30</xdr:row>
      <xdr:rowOff>9525</xdr:rowOff>
    </xdr:from>
    <xdr:to>
      <xdr:col>14</xdr:col>
      <xdr:colOff>809625</xdr:colOff>
      <xdr:row>36</xdr:row>
      <xdr:rowOff>161925</xdr:rowOff>
    </xdr:to>
    <xdr:sp macro="" textlink="">
      <xdr:nvSpPr>
        <xdr:cNvPr id="23" name="TextBox 22"/>
        <xdr:cNvSpPr txBox="1"/>
      </xdr:nvSpPr>
      <xdr:spPr>
        <a:xfrm>
          <a:off x="11058525" y="5924550"/>
          <a:ext cx="2552700" cy="1295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AU" sz="1000">
              <a:solidFill>
                <a:schemeClr val="dk1"/>
              </a:solidFill>
              <a:effectLst/>
              <a:latin typeface="Arial Narrow" panose="020B0606020202030204" pitchFamily="34" charset="0"/>
              <a:ea typeface="+mn-ea"/>
              <a:cs typeface="+mn-cs"/>
            </a:rPr>
            <a:t>Outer Flap</a:t>
          </a:r>
          <a:endParaRPr lang="en-AU" sz="1000">
            <a:effectLst/>
            <a:latin typeface="Arial Narrow" panose="020B0606020202030204" pitchFamily="34" charset="0"/>
          </a:endParaRPr>
        </a:p>
        <a:p>
          <a:pPr algn="ctr"/>
          <a:r>
            <a:rPr lang="en-AU" sz="1000">
              <a:solidFill>
                <a:schemeClr val="dk1"/>
              </a:solidFill>
              <a:effectLst/>
              <a:latin typeface="Arial Narrow" panose="020B0606020202030204" pitchFamily="34" charset="0"/>
              <a:ea typeface="+mn-ea"/>
              <a:cs typeface="+mn-cs"/>
            </a:rPr>
            <a:t>to be supplied</a:t>
          </a:r>
          <a:r>
            <a:rPr lang="en-AU" sz="1000" baseline="0">
              <a:solidFill>
                <a:schemeClr val="dk1"/>
              </a:solidFill>
              <a:effectLst/>
              <a:latin typeface="Arial Narrow" panose="020B0606020202030204" pitchFamily="34" charset="0"/>
              <a:ea typeface="+mn-ea"/>
              <a:cs typeface="+mn-cs"/>
            </a:rPr>
            <a:t> as part of DPS with Inside Back Cover</a:t>
          </a:r>
          <a:r>
            <a:rPr lang="en-AU" sz="1000" baseline="0">
              <a:latin typeface="Arial Narrow" panose="020B0606020202030204" pitchFamily="34" charset="0"/>
            </a:rPr>
            <a:t>.</a:t>
          </a:r>
        </a:p>
      </xdr:txBody>
    </xdr:sp>
    <xdr:clientData/>
  </xdr:twoCellAnchor>
  <xdr:twoCellAnchor>
    <xdr:from>
      <xdr:col>11</xdr:col>
      <xdr:colOff>828675</xdr:colOff>
      <xdr:row>22</xdr:row>
      <xdr:rowOff>104775</xdr:rowOff>
    </xdr:from>
    <xdr:to>
      <xdr:col>11</xdr:col>
      <xdr:colOff>857250</xdr:colOff>
      <xdr:row>42</xdr:row>
      <xdr:rowOff>123825</xdr:rowOff>
    </xdr:to>
    <xdr:cxnSp macro="">
      <xdr:nvCxnSpPr>
        <xdr:cNvPr id="24" name="Straight Connector 23"/>
        <xdr:cNvCxnSpPr/>
      </xdr:nvCxnSpPr>
      <xdr:spPr>
        <a:xfrm>
          <a:off x="10887075" y="4495800"/>
          <a:ext cx="28575" cy="382905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847725</xdr:colOff>
      <xdr:row>42</xdr:row>
      <xdr:rowOff>104775</xdr:rowOff>
    </xdr:from>
    <xdr:to>
      <xdr:col>19</xdr:col>
      <xdr:colOff>285750</xdr:colOff>
      <xdr:row>42</xdr:row>
      <xdr:rowOff>123826</xdr:rowOff>
    </xdr:to>
    <xdr:cxnSp macro="">
      <xdr:nvCxnSpPr>
        <xdr:cNvPr id="25" name="Straight Connector 24"/>
        <xdr:cNvCxnSpPr/>
      </xdr:nvCxnSpPr>
      <xdr:spPr>
        <a:xfrm flipV="1">
          <a:off x="10906125" y="8305800"/>
          <a:ext cx="55340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28575</xdr:colOff>
      <xdr:row>42</xdr:row>
      <xdr:rowOff>114300</xdr:rowOff>
    </xdr:from>
    <xdr:to>
      <xdr:col>12</xdr:col>
      <xdr:colOff>104775</xdr:colOff>
      <xdr:row>44</xdr:row>
      <xdr:rowOff>0</xdr:rowOff>
    </xdr:to>
    <xdr:cxnSp macro="">
      <xdr:nvCxnSpPr>
        <xdr:cNvPr id="26" name="Straight Arrow Connector 25"/>
        <xdr:cNvCxnSpPr/>
      </xdr:nvCxnSpPr>
      <xdr:spPr>
        <a:xfrm flipH="1" flipV="1">
          <a:off x="11001375" y="8315325"/>
          <a:ext cx="76200" cy="2667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14</xdr:col>
      <xdr:colOff>609600</xdr:colOff>
      <xdr:row>42</xdr:row>
      <xdr:rowOff>0</xdr:rowOff>
    </xdr:from>
    <xdr:to>
      <xdr:col>15</xdr:col>
      <xdr:colOff>9525</xdr:colOff>
      <xdr:row>47</xdr:row>
      <xdr:rowOff>0</xdr:rowOff>
    </xdr:to>
    <xdr:cxnSp macro="">
      <xdr:nvCxnSpPr>
        <xdr:cNvPr id="27" name="Straight Arrow Connector 26"/>
        <xdr:cNvCxnSpPr/>
      </xdr:nvCxnSpPr>
      <xdr:spPr>
        <a:xfrm flipV="1">
          <a:off x="13411200" y="8201025"/>
          <a:ext cx="314325" cy="95250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10</xdr:col>
      <xdr:colOff>704850</xdr:colOff>
      <xdr:row>42</xdr:row>
      <xdr:rowOff>104775</xdr:rowOff>
    </xdr:from>
    <xdr:to>
      <xdr:col>11</xdr:col>
      <xdr:colOff>0</xdr:colOff>
      <xdr:row>44</xdr:row>
      <xdr:rowOff>0</xdr:rowOff>
    </xdr:to>
    <xdr:cxnSp macro="">
      <xdr:nvCxnSpPr>
        <xdr:cNvPr id="28" name="Straight Arrow Connector 27"/>
        <xdr:cNvCxnSpPr/>
      </xdr:nvCxnSpPr>
      <xdr:spPr>
        <a:xfrm flipV="1">
          <a:off x="9848850" y="8305800"/>
          <a:ext cx="209550" cy="276225"/>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19</xdr:col>
      <xdr:colOff>247650</xdr:colOff>
      <xdr:row>22</xdr:row>
      <xdr:rowOff>133350</xdr:rowOff>
    </xdr:from>
    <xdr:to>
      <xdr:col>19</xdr:col>
      <xdr:colOff>276225</xdr:colOff>
      <xdr:row>42</xdr:row>
      <xdr:rowOff>123825</xdr:rowOff>
    </xdr:to>
    <xdr:cxnSp macro="">
      <xdr:nvCxnSpPr>
        <xdr:cNvPr id="30" name="Straight Connector 29"/>
        <xdr:cNvCxnSpPr/>
      </xdr:nvCxnSpPr>
      <xdr:spPr>
        <a:xfrm>
          <a:off x="16402050" y="4524375"/>
          <a:ext cx="28575" cy="380047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866775</xdr:colOff>
      <xdr:row>22</xdr:row>
      <xdr:rowOff>104775</xdr:rowOff>
    </xdr:from>
    <xdr:to>
      <xdr:col>4</xdr:col>
      <xdr:colOff>866775</xdr:colOff>
      <xdr:row>42</xdr:row>
      <xdr:rowOff>123825</xdr:rowOff>
    </xdr:to>
    <xdr:cxnSp macro="">
      <xdr:nvCxnSpPr>
        <xdr:cNvPr id="31" name="Straight Connector 30"/>
        <xdr:cNvCxnSpPr/>
      </xdr:nvCxnSpPr>
      <xdr:spPr>
        <a:xfrm>
          <a:off x="4524375" y="449580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95250</xdr:colOff>
      <xdr:row>22</xdr:row>
      <xdr:rowOff>85725</xdr:rowOff>
    </xdr:from>
    <xdr:to>
      <xdr:col>4</xdr:col>
      <xdr:colOff>95250</xdr:colOff>
      <xdr:row>42</xdr:row>
      <xdr:rowOff>104775</xdr:rowOff>
    </xdr:to>
    <xdr:cxnSp macro="">
      <xdr:nvCxnSpPr>
        <xdr:cNvPr id="32" name="Straight Connector 31"/>
        <xdr:cNvCxnSpPr/>
      </xdr:nvCxnSpPr>
      <xdr:spPr>
        <a:xfrm>
          <a:off x="3752850" y="4476750"/>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847725</xdr:colOff>
      <xdr:row>22</xdr:row>
      <xdr:rowOff>95250</xdr:rowOff>
    </xdr:from>
    <xdr:to>
      <xdr:col>0</xdr:col>
      <xdr:colOff>847725</xdr:colOff>
      <xdr:row>42</xdr:row>
      <xdr:rowOff>114300</xdr:rowOff>
    </xdr:to>
    <xdr:cxnSp macro="">
      <xdr:nvCxnSpPr>
        <xdr:cNvPr id="33" name="Straight Connector 32"/>
        <xdr:cNvCxnSpPr/>
      </xdr:nvCxnSpPr>
      <xdr:spPr>
        <a:xfrm>
          <a:off x="847725" y="4486275"/>
          <a:ext cx="0" cy="38290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714375</xdr:colOff>
      <xdr:row>1</xdr:row>
      <xdr:rowOff>8789</xdr:rowOff>
    </xdr:from>
    <xdr:to>
      <xdr:col>1</xdr:col>
      <xdr:colOff>904229</xdr:colOff>
      <xdr:row>4</xdr:row>
      <xdr:rowOff>124560</xdr:rowOff>
    </xdr:to>
    <xdr:pic>
      <xdr:nvPicPr>
        <xdr:cNvPr id="34" name="Picture 3"/>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bwMode="auto">
        <a:xfrm>
          <a:off x="714375" y="199289"/>
          <a:ext cx="1231254" cy="8396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13</xdr:col>
          <xdr:colOff>63500</xdr:colOff>
          <xdr:row>6</xdr:row>
          <xdr:rowOff>0</xdr:rowOff>
        </xdr:from>
        <xdr:to>
          <xdr:col>14</xdr:col>
          <xdr:colOff>330200</xdr:colOff>
          <xdr:row>8</xdr:row>
          <xdr:rowOff>139700</xdr:rowOff>
        </xdr:to>
        <xdr:sp macro="" textlink="">
          <xdr:nvSpPr>
            <xdr:cNvPr id="4101" name="Button 5" hidden="1">
              <a:extLst>
                <a:ext uri="{63B3BB69-23CF-44E3-9099-C40C66FF867C}">
                  <a14:compatExt spid="_x0000_s410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100" b="0" i="0" u="none" strike="noStrike" baseline="0">
                  <a:solidFill>
                    <a:srgbClr val="000000"/>
                  </a:solidFill>
                  <a:latin typeface="Calibri"/>
                  <a:ea typeface="Calibri"/>
                  <a:cs typeface="Calibri"/>
                </a:rPr>
                <a:t>Generate PDF</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4" Type="http://schemas.openxmlformats.org/officeDocument/2006/relationships/ctrlProp" Target="../ctrlProps/ctrlProp1.xml"/><Relationship Id="rId1" Type="http://schemas.openxmlformats.org/officeDocument/2006/relationships/printerSettings" Target="../printerSettings/printerSettings1.bin"/><Relationship Id="rId2"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4" Type="http://schemas.openxmlformats.org/officeDocument/2006/relationships/ctrlProp" Target="../ctrlProps/ctrlProp2.xml"/><Relationship Id="rId1" Type="http://schemas.openxmlformats.org/officeDocument/2006/relationships/printerSettings" Target="../printerSettings/printerSettings2.bin"/><Relationship Id="rId2"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4" Type="http://schemas.openxmlformats.org/officeDocument/2006/relationships/ctrlProp" Target="../ctrlProps/ctrlProp3.xml"/><Relationship Id="rId1" Type="http://schemas.openxmlformats.org/officeDocument/2006/relationships/printerSettings" Target="../printerSettings/printerSettings3.bin"/><Relationship Id="rId2"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4" Type="http://schemas.openxmlformats.org/officeDocument/2006/relationships/ctrlProp" Target="../ctrlProps/ctrlProp4.xml"/><Relationship Id="rId1" Type="http://schemas.openxmlformats.org/officeDocument/2006/relationships/printerSettings" Target="../printerSettings/printerSettings4.bin"/><Relationship Id="rId2"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enableFormatConditionsCalculation="0"/>
  <dimension ref="A1:O52"/>
  <sheetViews>
    <sheetView workbookViewId="0">
      <selection activeCell="E18" sqref="E18"/>
    </sheetView>
  </sheetViews>
  <sheetFormatPr baseColWidth="10" defaultColWidth="8.83203125" defaultRowHeight="15" x14ac:dyDescent="0.2"/>
  <cols>
    <col min="1" max="15" width="13.6640625" style="2" customWidth="1"/>
    <col min="16" max="16384" width="8.83203125" style="2"/>
  </cols>
  <sheetData>
    <row r="1" spans="1:15" x14ac:dyDescent="0.2">
      <c r="A1" s="1"/>
      <c r="B1" s="1"/>
      <c r="C1" s="1"/>
      <c r="D1" s="1"/>
      <c r="E1" s="1"/>
      <c r="F1" s="1"/>
      <c r="G1" s="1"/>
      <c r="H1" s="1"/>
      <c r="I1" s="1"/>
      <c r="J1" s="1"/>
      <c r="K1" s="1"/>
      <c r="L1" s="1"/>
      <c r="M1" s="1"/>
      <c r="N1" s="1"/>
    </row>
    <row r="2" spans="1:15" x14ac:dyDescent="0.2">
      <c r="A2" s="1"/>
      <c r="B2" s="1"/>
      <c r="C2" s="1"/>
      <c r="D2" s="1"/>
      <c r="E2" s="1"/>
      <c r="F2" s="1"/>
      <c r="G2" s="1"/>
      <c r="H2" s="1"/>
      <c r="I2" s="1"/>
      <c r="J2" s="1"/>
      <c r="K2" s="1"/>
      <c r="L2" s="1"/>
      <c r="M2" s="1"/>
      <c r="N2" s="1"/>
    </row>
    <row r="3" spans="1:15" ht="27" x14ac:dyDescent="0.3">
      <c r="A3" s="1"/>
      <c r="B3" s="3"/>
      <c r="C3" s="4" t="s">
        <v>0</v>
      </c>
      <c r="D3" s="4"/>
      <c r="E3" s="5"/>
      <c r="F3" s="5"/>
      <c r="G3" s="6" t="s">
        <v>1</v>
      </c>
      <c r="H3" s="5"/>
      <c r="I3" s="1"/>
      <c r="J3" s="1"/>
      <c r="K3" s="1"/>
      <c r="L3" s="1"/>
      <c r="M3" s="1"/>
      <c r="N3" s="1"/>
    </row>
    <row r="4" spans="1:15" x14ac:dyDescent="0.2">
      <c r="A4" s="7"/>
      <c r="B4" s="7"/>
      <c r="C4" s="7"/>
      <c r="D4" s="7"/>
      <c r="E4" s="7"/>
      <c r="F4" s="7"/>
      <c r="G4" s="7"/>
      <c r="H4" s="7"/>
      <c r="I4" s="7"/>
      <c r="J4" s="7"/>
      <c r="K4" s="7"/>
      <c r="L4" s="7"/>
      <c r="M4" s="7"/>
      <c r="N4" s="7"/>
    </row>
    <row r="5" spans="1:15" x14ac:dyDescent="0.2">
      <c r="A5" s="1"/>
      <c r="B5" s="1"/>
      <c r="C5" s="1"/>
      <c r="D5" s="1"/>
      <c r="E5" s="1"/>
      <c r="F5" s="1"/>
      <c r="G5" s="1"/>
      <c r="H5" s="7"/>
      <c r="I5" s="7"/>
    </row>
    <row r="6" spans="1:15" x14ac:dyDescent="0.2">
      <c r="A6" s="7"/>
      <c r="B6" s="8"/>
      <c r="C6" s="7"/>
      <c r="D6" s="7"/>
      <c r="E6" s="7"/>
      <c r="F6" s="7"/>
      <c r="G6" s="7"/>
    </row>
    <row r="7" spans="1:15" ht="17" x14ac:dyDescent="0.2">
      <c r="B7" s="9" t="s">
        <v>2</v>
      </c>
      <c r="C7" s="10"/>
      <c r="D7" s="10"/>
      <c r="E7" s="10"/>
      <c r="F7" s="10"/>
      <c r="G7" s="10"/>
      <c r="H7" s="7" t="s">
        <v>3</v>
      </c>
      <c r="J7" s="41" t="s">
        <v>53</v>
      </c>
      <c r="K7" s="41"/>
      <c r="L7" s="41"/>
    </row>
    <row r="8" spans="1:15" x14ac:dyDescent="0.2">
      <c r="B8" s="8" t="s">
        <v>4</v>
      </c>
      <c r="C8" s="10"/>
      <c r="D8" s="10"/>
      <c r="E8" s="10"/>
      <c r="F8" s="10"/>
      <c r="G8" s="11"/>
      <c r="H8" s="7"/>
      <c r="I8" s="7"/>
    </row>
    <row r="9" spans="1:15" x14ac:dyDescent="0.2">
      <c r="B9" s="12" t="s">
        <v>5</v>
      </c>
      <c r="C9" s="8"/>
      <c r="D9" s="11"/>
      <c r="E9" s="11"/>
      <c r="F9" s="11"/>
      <c r="G9" s="11"/>
      <c r="H9" s="7" t="s">
        <v>6</v>
      </c>
      <c r="J9" s="42" t="str">
        <f>IF(ISNA(VLOOKUP(J7,'Spec Data PB'!A:C,2,0)),"",VLOOKUP(J7,'Spec Data PB'!A:C,2,0))</f>
        <v>Perfect Bound</v>
      </c>
      <c r="K9" s="42"/>
      <c r="L9" s="42"/>
    </row>
    <row r="10" spans="1:15" x14ac:dyDescent="0.2">
      <c r="B10" s="13" t="s">
        <v>8</v>
      </c>
      <c r="C10" s="13"/>
      <c r="D10" s="13"/>
      <c r="E10" s="13"/>
      <c r="F10" s="13"/>
      <c r="G10" s="13"/>
      <c r="H10" s="7"/>
      <c r="I10" s="7"/>
      <c r="J10" s="14" t="s">
        <v>9</v>
      </c>
      <c r="K10" s="15"/>
      <c r="L10" s="14" t="s">
        <v>10</v>
      </c>
      <c r="M10" s="16"/>
      <c r="N10" s="7"/>
    </row>
    <row r="11" spans="1:15" x14ac:dyDescent="0.2">
      <c r="A11" s="43"/>
      <c r="B11" s="44"/>
      <c r="C11" s="44"/>
      <c r="D11" s="44"/>
      <c r="E11" s="44"/>
      <c r="F11" s="44"/>
      <c r="G11" s="44"/>
      <c r="H11" s="13" t="s">
        <v>11</v>
      </c>
      <c r="J11" s="36" t="str">
        <f>IF(ISNA(VLOOKUP(J7,'Spec Data PB'!A:C,3,0)),"",LEFT(VLOOKUP(J7,'Spec Data PB'!A:C,3,0),3))</f>
        <v>278</v>
      </c>
      <c r="K11" s="17" t="s">
        <v>12</v>
      </c>
      <c r="L11" s="37" t="str">
        <f>IF(ISNA(VLOOKUP(J7,'Spec Data PB'!A:C,3,0)),"",MID(VLOOKUP(J7,'Spec Data PB'!A:C,3,0),LEN(VLOOKUP(J7,'Spec Data PB'!A:C,3,0))-4,4))</f>
        <v xml:space="preserve"> 210</v>
      </c>
      <c r="N11" s="7"/>
    </row>
    <row r="12" spans="1:15" x14ac:dyDescent="0.2">
      <c r="E12" s="5"/>
      <c r="F12" s="5"/>
      <c r="G12" s="5"/>
      <c r="H12" s="7"/>
      <c r="I12" s="7"/>
    </row>
    <row r="13" spans="1:15" x14ac:dyDescent="0.2">
      <c r="A13" s="18"/>
      <c r="B13" s="5"/>
      <c r="C13" s="5"/>
      <c r="D13" s="5"/>
      <c r="E13" s="5"/>
      <c r="F13" s="5"/>
      <c r="G13" s="5"/>
      <c r="H13" s="7"/>
      <c r="I13" s="7"/>
    </row>
    <row r="14" spans="1:15" x14ac:dyDescent="0.2">
      <c r="E14" s="7"/>
      <c r="F14" s="7"/>
      <c r="G14" s="7"/>
      <c r="H14" s="7"/>
      <c r="I14" s="7"/>
    </row>
    <row r="15" spans="1:15" x14ac:dyDescent="0.2">
      <c r="A15" s="19" t="s">
        <v>13</v>
      </c>
      <c r="B15" s="20"/>
      <c r="C15" s="20"/>
      <c r="D15" s="21"/>
      <c r="E15" s="22"/>
      <c r="F15" s="23"/>
      <c r="G15" s="19" t="s">
        <v>14</v>
      </c>
      <c r="H15" s="20"/>
      <c r="I15" s="20"/>
      <c r="J15" s="21"/>
      <c r="K15" s="22"/>
      <c r="L15" s="19" t="s">
        <v>15</v>
      </c>
      <c r="M15" s="20" t="s">
        <v>16</v>
      </c>
      <c r="N15" s="15"/>
      <c r="O15" s="16"/>
    </row>
    <row r="16" spans="1:15" x14ac:dyDescent="0.2">
      <c r="B16" s="14" t="s">
        <v>9</v>
      </c>
      <c r="C16" s="15"/>
      <c r="D16" s="14" t="s">
        <v>10</v>
      </c>
      <c r="F16" s="7"/>
      <c r="H16" s="14" t="s">
        <v>9</v>
      </c>
      <c r="I16" s="15"/>
      <c r="J16" s="14" t="s">
        <v>10</v>
      </c>
      <c r="M16" s="14" t="s">
        <v>9</v>
      </c>
      <c r="N16" s="15"/>
      <c r="O16" s="14" t="s">
        <v>10</v>
      </c>
    </row>
    <row r="17" spans="1:15" x14ac:dyDescent="0.2">
      <c r="A17" s="24" t="s">
        <v>17</v>
      </c>
      <c r="B17" s="39" t="str">
        <f>J11</f>
        <v>278</v>
      </c>
      <c r="C17" s="26" t="s">
        <v>12</v>
      </c>
      <c r="D17" s="27">
        <f>L11-13</f>
        <v>197</v>
      </c>
      <c r="F17" s="7"/>
      <c r="G17" s="24" t="s">
        <v>17</v>
      </c>
      <c r="H17" s="39" t="str">
        <f>J11</f>
        <v>278</v>
      </c>
      <c r="I17" s="26" t="s">
        <v>12</v>
      </c>
      <c r="J17" s="27">
        <f>G22+J22</f>
        <v>404</v>
      </c>
      <c r="K17" s="16"/>
      <c r="L17" s="24" t="s">
        <v>17</v>
      </c>
      <c r="M17" s="39" t="str">
        <f>J11</f>
        <v>278</v>
      </c>
      <c r="N17" s="26" t="s">
        <v>12</v>
      </c>
      <c r="O17" s="27" t="str">
        <f>L11</f>
        <v xml:space="preserve"> 210</v>
      </c>
    </row>
    <row r="18" spans="1:15" x14ac:dyDescent="0.2">
      <c r="A18" s="24" t="s">
        <v>18</v>
      </c>
      <c r="B18" s="25">
        <f>J11+10</f>
        <v>288</v>
      </c>
      <c r="C18" s="26" t="s">
        <v>12</v>
      </c>
      <c r="D18" s="27">
        <f>D17+5</f>
        <v>202</v>
      </c>
      <c r="F18" s="7"/>
      <c r="G18" s="24" t="s">
        <v>18</v>
      </c>
      <c r="H18" s="25">
        <f>J11+10</f>
        <v>288</v>
      </c>
      <c r="I18" s="26" t="s">
        <v>12</v>
      </c>
      <c r="J18" s="27">
        <f>J17+5</f>
        <v>409</v>
      </c>
      <c r="K18" s="7"/>
      <c r="L18" s="24" t="s">
        <v>18</v>
      </c>
      <c r="M18" s="25">
        <f>J11+10</f>
        <v>288</v>
      </c>
      <c r="N18" s="26" t="s">
        <v>12</v>
      </c>
      <c r="O18" s="27" t="s">
        <v>19</v>
      </c>
    </row>
    <row r="19" spans="1:15" x14ac:dyDescent="0.2">
      <c r="A19" s="24" t="s">
        <v>20</v>
      </c>
      <c r="B19" s="25">
        <f>J11-20</f>
        <v>258</v>
      </c>
      <c r="C19" s="26" t="s">
        <v>12</v>
      </c>
      <c r="D19" s="27">
        <f>D17-20</f>
        <v>177</v>
      </c>
      <c r="G19" s="24" t="s">
        <v>20</v>
      </c>
      <c r="H19" s="25">
        <f>J11-20</f>
        <v>258</v>
      </c>
      <c r="I19" s="26" t="s">
        <v>12</v>
      </c>
      <c r="J19" s="27">
        <f>J17-20</f>
        <v>384</v>
      </c>
      <c r="L19" s="24" t="s">
        <v>20</v>
      </c>
      <c r="M19" s="25">
        <f>J11-20</f>
        <v>258</v>
      </c>
      <c r="N19" s="26" t="s">
        <v>12</v>
      </c>
      <c r="O19" s="27">
        <f>O17-20</f>
        <v>190</v>
      </c>
    </row>
    <row r="20" spans="1:15" x14ac:dyDescent="0.2">
      <c r="B20" s="28" t="s">
        <v>21</v>
      </c>
      <c r="M20" s="28" t="s">
        <v>22</v>
      </c>
    </row>
    <row r="22" spans="1:15" x14ac:dyDescent="0.2">
      <c r="B22" s="29" t="str">
        <f>A17</f>
        <v xml:space="preserve">Trim: </v>
      </c>
      <c r="C22" s="30">
        <f>D17</f>
        <v>197</v>
      </c>
      <c r="F22" s="29" t="str">
        <f>G17</f>
        <v xml:space="preserve">Trim: </v>
      </c>
      <c r="G22" s="30">
        <f>C22</f>
        <v>197</v>
      </c>
      <c r="I22" s="29" t="str">
        <f>F22</f>
        <v xml:space="preserve">Trim: </v>
      </c>
      <c r="J22" s="30">
        <f>L11-3</f>
        <v>207</v>
      </c>
      <c r="M22" s="29" t="str">
        <f>I22</f>
        <v xml:space="preserve">Trim: </v>
      </c>
      <c r="N22" s="31" t="str">
        <f>O17</f>
        <v xml:space="preserve"> 210</v>
      </c>
    </row>
    <row r="33" spans="1:15" x14ac:dyDescent="0.2">
      <c r="A33" s="32" t="str">
        <f>A17</f>
        <v xml:space="preserve">Trim: </v>
      </c>
      <c r="E33" s="33" t="str">
        <f>A33</f>
        <v xml:space="preserve">Trim: </v>
      </c>
      <c r="L33" s="33" t="str">
        <f>E33</f>
        <v xml:space="preserve">Trim: </v>
      </c>
    </row>
    <row r="34" spans="1:15" x14ac:dyDescent="0.2">
      <c r="A34" s="30" t="str">
        <f>B17</f>
        <v>278</v>
      </c>
      <c r="E34" s="30" t="str">
        <f>A34</f>
        <v>278</v>
      </c>
      <c r="L34" s="31" t="str">
        <f>E34</f>
        <v>278</v>
      </c>
    </row>
    <row r="44" spans="1:15" x14ac:dyDescent="0.2">
      <c r="A44" s="45" t="s">
        <v>23</v>
      </c>
      <c r="B44" s="45"/>
    </row>
    <row r="45" spans="1:15" ht="15" customHeight="1" x14ac:dyDescent="0.2">
      <c r="A45" s="45"/>
      <c r="B45" s="45"/>
      <c r="I45" s="46" t="s">
        <v>24</v>
      </c>
      <c r="J45" s="46"/>
      <c r="K45" s="46"/>
      <c r="L45" s="46"/>
      <c r="M45" s="46"/>
    </row>
    <row r="46" spans="1:15" x14ac:dyDescent="0.2">
      <c r="C46" s="40" t="s">
        <v>25</v>
      </c>
      <c r="D46" s="40"/>
      <c r="F46" s="40" t="s">
        <v>26</v>
      </c>
      <c r="G46" s="40"/>
      <c r="I46" s="46"/>
      <c r="J46" s="46"/>
      <c r="K46" s="46"/>
      <c r="L46" s="46"/>
      <c r="M46" s="46"/>
      <c r="N46" s="40" t="s">
        <v>27</v>
      </c>
      <c r="O46" s="40"/>
    </row>
    <row r="47" spans="1:15" x14ac:dyDescent="0.2">
      <c r="C47" s="40"/>
      <c r="D47" s="40"/>
      <c r="F47" s="40"/>
      <c r="G47" s="40"/>
      <c r="I47" s="46"/>
      <c r="J47" s="46"/>
      <c r="K47" s="46"/>
      <c r="L47" s="46"/>
      <c r="M47" s="46"/>
      <c r="N47" s="40"/>
      <c r="O47" s="40"/>
    </row>
    <row r="48" spans="1:15" x14ac:dyDescent="0.2">
      <c r="I48" s="46"/>
      <c r="J48" s="46"/>
      <c r="K48" s="46"/>
      <c r="L48" s="46"/>
      <c r="M48" s="46"/>
    </row>
    <row r="49" spans="2:10" x14ac:dyDescent="0.2">
      <c r="B49" s="34" t="s">
        <v>28</v>
      </c>
      <c r="C49" s="34"/>
      <c r="D49" s="34"/>
      <c r="E49" s="34"/>
      <c r="F49" s="34"/>
      <c r="G49" s="34"/>
      <c r="H49" s="34"/>
      <c r="I49" s="34"/>
      <c r="J49" s="34"/>
    </row>
    <row r="50" spans="2:10" x14ac:dyDescent="0.2">
      <c r="B50" s="34" t="s">
        <v>29</v>
      </c>
      <c r="C50" s="34"/>
      <c r="D50" s="34"/>
      <c r="E50" s="34"/>
      <c r="F50" s="34"/>
      <c r="G50" s="34"/>
      <c r="H50" s="34"/>
      <c r="I50" s="34"/>
      <c r="J50" s="34"/>
    </row>
    <row r="51" spans="2:10" x14ac:dyDescent="0.2">
      <c r="B51" s="34" t="s">
        <v>30</v>
      </c>
      <c r="C51" s="34"/>
      <c r="D51" s="34"/>
      <c r="E51" s="34"/>
      <c r="F51" s="34"/>
      <c r="G51" s="34"/>
      <c r="H51" s="34"/>
      <c r="I51" s="34"/>
      <c r="J51" s="34"/>
    </row>
    <row r="52" spans="2:10" x14ac:dyDescent="0.2">
      <c r="B52" s="34" t="s">
        <v>31</v>
      </c>
    </row>
  </sheetData>
  <mergeCells count="8">
    <mergeCell ref="N46:O47"/>
    <mergeCell ref="J7:L7"/>
    <mergeCell ref="J9:L9"/>
    <mergeCell ref="A11:G11"/>
    <mergeCell ref="A44:B45"/>
    <mergeCell ref="I45:M48"/>
    <mergeCell ref="C46:D47"/>
    <mergeCell ref="F46:G47"/>
  </mergeCells>
  <pageMargins left="0.70866141732283472" right="0.70866141732283472" top="0.74803149606299213" bottom="0.74803149606299213" header="0.31496062992125984" footer="0.31496062992125984"/>
  <pageSetup paperSize="8" scale="80" fitToWidth="0" fitToHeight="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utton 2">
              <controlPr defaultSize="0" print="0" autoFill="0" autoPict="0" macro="[0]!PDF_OFC">
                <anchor moveWithCells="1" sizeWithCells="1">
                  <from>
                    <xdr:col>9</xdr:col>
                    <xdr:colOff>635000</xdr:colOff>
                    <xdr:row>1</xdr:row>
                    <xdr:rowOff>25400</xdr:rowOff>
                  </from>
                  <to>
                    <xdr:col>10</xdr:col>
                    <xdr:colOff>889000</xdr:colOff>
                    <xdr:row>3</xdr:row>
                    <xdr:rowOff>76200</xdr:rowOff>
                  </to>
                </anchor>
              </controlPr>
            </control>
          </mc:Choice>
          <mc:Fallback/>
        </mc:AlternateContent>
      </controls>
    </mc:Choice>
    <mc:Fallback/>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PB'!$A:$A</xm:f>
          </x14:formula1>
          <xm:sqref>J7:L7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enableFormatConditionsCalculation="0"/>
  <dimension ref="A1:R53"/>
  <sheetViews>
    <sheetView workbookViewId="0">
      <selection activeCell="E18" sqref="E18"/>
    </sheetView>
  </sheetViews>
  <sheetFormatPr baseColWidth="10" defaultColWidth="8.83203125" defaultRowHeight="15" x14ac:dyDescent="0.2"/>
  <cols>
    <col min="1" max="15" width="13.6640625" style="2" customWidth="1"/>
    <col min="16" max="16384" width="8.83203125" style="2"/>
  </cols>
  <sheetData>
    <row r="1" spans="1:15" x14ac:dyDescent="0.2">
      <c r="A1" s="1"/>
      <c r="B1" s="1"/>
      <c r="C1" s="1"/>
      <c r="D1" s="1"/>
      <c r="E1" s="1"/>
      <c r="F1" s="1"/>
      <c r="G1" s="1"/>
      <c r="H1" s="1"/>
      <c r="I1" s="1"/>
      <c r="J1" s="1"/>
      <c r="K1" s="1"/>
      <c r="L1" s="1"/>
      <c r="M1" s="1"/>
      <c r="N1" s="1"/>
    </row>
    <row r="2" spans="1:15" x14ac:dyDescent="0.2">
      <c r="A2" s="1"/>
      <c r="B2" s="1"/>
      <c r="C2" s="1"/>
      <c r="D2" s="1"/>
      <c r="E2" s="1"/>
      <c r="F2" s="1"/>
      <c r="G2" s="1"/>
      <c r="H2" s="1"/>
      <c r="I2" s="1"/>
      <c r="J2" s="1"/>
      <c r="K2" s="1"/>
      <c r="L2" s="1"/>
      <c r="M2" s="1"/>
      <c r="N2" s="1"/>
    </row>
    <row r="3" spans="1:15" ht="27" x14ac:dyDescent="0.3">
      <c r="A3" s="1"/>
      <c r="B3" s="3"/>
      <c r="C3" s="4" t="s">
        <v>0</v>
      </c>
      <c r="D3" s="4"/>
      <c r="E3" s="5"/>
      <c r="F3" s="5"/>
      <c r="G3" s="6" t="s">
        <v>32</v>
      </c>
      <c r="H3" s="5"/>
      <c r="I3" s="1"/>
      <c r="J3" s="1"/>
      <c r="K3" s="1"/>
      <c r="L3" s="1"/>
      <c r="M3" s="1"/>
      <c r="N3" s="1"/>
    </row>
    <row r="4" spans="1:15" x14ac:dyDescent="0.2">
      <c r="A4" s="7"/>
      <c r="B4" s="7"/>
      <c r="C4" s="7"/>
      <c r="D4" s="7"/>
      <c r="E4" s="7"/>
      <c r="F4" s="7"/>
      <c r="G4" s="7"/>
      <c r="H4" s="7"/>
      <c r="I4" s="7"/>
      <c r="J4" s="7"/>
      <c r="K4" s="7"/>
      <c r="L4" s="7"/>
      <c r="M4" s="7"/>
      <c r="N4" s="7"/>
    </row>
    <row r="5" spans="1:15" x14ac:dyDescent="0.2">
      <c r="A5" s="1"/>
      <c r="B5" s="1"/>
      <c r="C5" s="1"/>
      <c r="D5" s="1"/>
      <c r="E5" s="1"/>
      <c r="F5" s="1"/>
      <c r="G5" s="1"/>
      <c r="H5" s="7"/>
      <c r="I5" s="7"/>
    </row>
    <row r="6" spans="1:15" x14ac:dyDescent="0.2">
      <c r="A6" s="7"/>
      <c r="B6" s="8"/>
      <c r="C6" s="7"/>
      <c r="D6" s="7"/>
      <c r="E6" s="7"/>
      <c r="F6" s="7"/>
      <c r="G6" s="7"/>
    </row>
    <row r="7" spans="1:15" ht="17" x14ac:dyDescent="0.2">
      <c r="B7" s="9" t="s">
        <v>2</v>
      </c>
      <c r="C7" s="10"/>
      <c r="D7" s="10"/>
      <c r="E7" s="10"/>
      <c r="F7" s="10"/>
      <c r="G7" s="10"/>
      <c r="H7" s="7" t="s">
        <v>3</v>
      </c>
      <c r="J7" s="41" t="s">
        <v>53</v>
      </c>
      <c r="K7" s="41"/>
      <c r="L7" s="41"/>
    </row>
    <row r="8" spans="1:15" x14ac:dyDescent="0.2">
      <c r="B8" s="8" t="s">
        <v>33</v>
      </c>
      <c r="C8" s="10"/>
      <c r="D8" s="10"/>
      <c r="E8" s="10"/>
      <c r="F8" s="10"/>
      <c r="G8" s="11"/>
      <c r="H8" s="7"/>
      <c r="I8" s="7"/>
    </row>
    <row r="9" spans="1:15" x14ac:dyDescent="0.2">
      <c r="B9" s="12" t="s">
        <v>34</v>
      </c>
      <c r="C9" s="8"/>
      <c r="D9" s="11"/>
      <c r="E9" s="11"/>
      <c r="F9" s="11"/>
      <c r="G9" s="11"/>
      <c r="H9" s="7" t="s">
        <v>6</v>
      </c>
      <c r="J9" s="42" t="str">
        <f>IF(ISNA(VLOOKUP(J7,'Spec Data PB'!A:C,2,0)),"",VLOOKUP(J7,'Spec Data PB'!A:C,2,0))</f>
        <v>Perfect Bound</v>
      </c>
      <c r="K9" s="42"/>
      <c r="L9" s="42"/>
    </row>
    <row r="10" spans="1:15" x14ac:dyDescent="0.2">
      <c r="B10" s="13" t="s">
        <v>35</v>
      </c>
      <c r="C10" s="13"/>
      <c r="D10" s="13"/>
      <c r="E10" s="13"/>
      <c r="F10" s="13"/>
      <c r="G10" s="13"/>
      <c r="H10" s="7"/>
      <c r="I10" s="7"/>
      <c r="J10" s="14" t="s">
        <v>9</v>
      </c>
      <c r="K10" s="15"/>
      <c r="L10" s="14" t="s">
        <v>10</v>
      </c>
      <c r="M10" s="16"/>
      <c r="N10" s="7"/>
    </row>
    <row r="11" spans="1:15" x14ac:dyDescent="0.2">
      <c r="A11" s="43"/>
      <c r="B11" s="44"/>
      <c r="C11" s="44"/>
      <c r="D11" s="44"/>
      <c r="E11" s="44"/>
      <c r="F11" s="44"/>
      <c r="G11" s="44"/>
      <c r="H11" s="13" t="s">
        <v>11</v>
      </c>
      <c r="J11" s="36" t="str">
        <f>IF(ISNA(VLOOKUP(J7,'Spec Data PB'!A:C,3,0)),"",LEFT(VLOOKUP(J7,'Spec Data PB'!A:C,3,0),3))</f>
        <v>278</v>
      </c>
      <c r="K11" s="17" t="s">
        <v>12</v>
      </c>
      <c r="L11" s="37" t="str">
        <f>IF(ISNA(VLOOKUP(J7,'Spec Data PB'!A:C,3,0)),"",MID(VLOOKUP(J7,'Spec Data PB'!A:C,3,0),LEN(VLOOKUP(J7,'Spec Data PB'!A:C,3,0))-4,4))</f>
        <v xml:space="preserve"> 210</v>
      </c>
      <c r="N11" s="7"/>
    </row>
    <row r="12" spans="1:15" x14ac:dyDescent="0.2">
      <c r="E12" s="5"/>
      <c r="F12" s="5"/>
      <c r="G12" s="5"/>
      <c r="H12" s="7"/>
      <c r="I12" s="7"/>
    </row>
    <row r="13" spans="1:15" x14ac:dyDescent="0.2">
      <c r="A13" s="18"/>
      <c r="B13" s="5"/>
      <c r="C13" s="5"/>
      <c r="D13" s="5"/>
      <c r="E13" s="5"/>
      <c r="F13" s="5"/>
      <c r="G13" s="5"/>
      <c r="H13" s="7"/>
      <c r="I13" s="7"/>
    </row>
    <row r="14" spans="1:15" x14ac:dyDescent="0.2">
      <c r="E14" s="7"/>
      <c r="F14" s="7"/>
      <c r="G14" s="7"/>
      <c r="H14" s="7"/>
      <c r="I14" s="7"/>
    </row>
    <row r="15" spans="1:15" x14ac:dyDescent="0.2">
      <c r="A15" s="19"/>
      <c r="B15" s="20" t="s">
        <v>36</v>
      </c>
      <c r="C15" s="15"/>
      <c r="D15" s="16"/>
      <c r="G15" s="19" t="s">
        <v>14</v>
      </c>
      <c r="H15" s="20"/>
      <c r="I15" s="20"/>
      <c r="J15" s="21"/>
      <c r="K15" s="22"/>
      <c r="L15" s="19" t="s">
        <v>37</v>
      </c>
      <c r="M15" s="20"/>
      <c r="N15" s="20"/>
      <c r="O15" s="21"/>
    </row>
    <row r="16" spans="1:15" x14ac:dyDescent="0.2">
      <c r="B16" s="14" t="s">
        <v>9</v>
      </c>
      <c r="C16" s="15"/>
      <c r="D16" s="14" t="s">
        <v>10</v>
      </c>
      <c r="H16" s="14" t="s">
        <v>9</v>
      </c>
      <c r="I16" s="15"/>
      <c r="J16" s="14" t="s">
        <v>10</v>
      </c>
      <c r="M16" s="14" t="s">
        <v>9</v>
      </c>
      <c r="N16" s="15"/>
      <c r="O16" s="14" t="s">
        <v>10</v>
      </c>
    </row>
    <row r="17" spans="1:18" x14ac:dyDescent="0.2">
      <c r="A17" s="24" t="s">
        <v>17</v>
      </c>
      <c r="B17" s="38" t="str">
        <f>J11</f>
        <v>278</v>
      </c>
      <c r="C17" s="26" t="s">
        <v>12</v>
      </c>
      <c r="D17" s="27" t="str">
        <f>L11</f>
        <v xml:space="preserve"> 210</v>
      </c>
      <c r="G17" s="24" t="s">
        <v>17</v>
      </c>
      <c r="H17" s="38" t="str">
        <f>J11</f>
        <v>278</v>
      </c>
      <c r="I17" s="26" t="s">
        <v>12</v>
      </c>
      <c r="J17" s="27">
        <f>G22+J22</f>
        <v>404</v>
      </c>
      <c r="K17" s="16"/>
      <c r="L17" s="24" t="s">
        <v>17</v>
      </c>
      <c r="M17" s="38" t="str">
        <f>J11</f>
        <v>278</v>
      </c>
      <c r="N17" s="26" t="s">
        <v>12</v>
      </c>
      <c r="O17" s="27">
        <f>N22+R22</f>
        <v>404</v>
      </c>
    </row>
    <row r="18" spans="1:18" x14ac:dyDescent="0.2">
      <c r="A18" s="24" t="s">
        <v>18</v>
      </c>
      <c r="B18" s="25">
        <f>J11+10</f>
        <v>288</v>
      </c>
      <c r="C18" s="26" t="s">
        <v>12</v>
      </c>
      <c r="D18" s="27">
        <f>D17+10</f>
        <v>220</v>
      </c>
      <c r="G18" s="24" t="s">
        <v>18</v>
      </c>
      <c r="H18" s="25">
        <f>J11+10</f>
        <v>288</v>
      </c>
      <c r="I18" s="26" t="s">
        <v>12</v>
      </c>
      <c r="J18" s="27">
        <f>J17+10</f>
        <v>414</v>
      </c>
      <c r="K18" s="7"/>
      <c r="L18" s="24" t="s">
        <v>18</v>
      </c>
      <c r="M18" s="25">
        <f>J11+10</f>
        <v>288</v>
      </c>
      <c r="N18" s="26" t="s">
        <v>12</v>
      </c>
      <c r="O18" s="27">
        <f>O17+10</f>
        <v>414</v>
      </c>
    </row>
    <row r="19" spans="1:18" x14ac:dyDescent="0.2">
      <c r="A19" s="24" t="s">
        <v>20</v>
      </c>
      <c r="B19" s="25">
        <f>J11-20</f>
        <v>258</v>
      </c>
      <c r="C19" s="26" t="s">
        <v>12</v>
      </c>
      <c r="D19" s="27">
        <f>D17-20</f>
        <v>190</v>
      </c>
      <c r="G19" s="24" t="s">
        <v>20</v>
      </c>
      <c r="H19" s="25">
        <f>J11-20</f>
        <v>258</v>
      </c>
      <c r="I19" s="26" t="s">
        <v>12</v>
      </c>
      <c r="J19" s="27">
        <f>J17-20</f>
        <v>384</v>
      </c>
      <c r="L19" s="24" t="s">
        <v>20</v>
      </c>
      <c r="M19" s="25">
        <f>J11-20</f>
        <v>258</v>
      </c>
      <c r="N19" s="26" t="s">
        <v>12</v>
      </c>
      <c r="O19" s="27">
        <f>O17-20</f>
        <v>384</v>
      </c>
    </row>
    <row r="20" spans="1:18" x14ac:dyDescent="0.2">
      <c r="B20" s="28" t="s">
        <v>38</v>
      </c>
      <c r="M20" s="28"/>
    </row>
    <row r="21" spans="1:18" x14ac:dyDescent="0.2">
      <c r="B21" s="28" t="s">
        <v>39</v>
      </c>
    </row>
    <row r="22" spans="1:18" x14ac:dyDescent="0.2">
      <c r="B22" s="29" t="str">
        <f>L17</f>
        <v xml:space="preserve">Trim: </v>
      </c>
      <c r="C22" s="30" t="str">
        <f>D17</f>
        <v xml:space="preserve"> 210</v>
      </c>
      <c r="F22" s="29" t="str">
        <f>G17</f>
        <v xml:space="preserve">Trim: </v>
      </c>
      <c r="G22" s="30">
        <f>L11-3</f>
        <v>207</v>
      </c>
      <c r="I22" s="29" t="str">
        <f>F22</f>
        <v xml:space="preserve">Trim: </v>
      </c>
      <c r="J22" s="30">
        <f>N22</f>
        <v>197</v>
      </c>
      <c r="M22" s="29" t="str">
        <f>I22</f>
        <v xml:space="preserve">Trim: </v>
      </c>
      <c r="N22" s="31">
        <f>L11-13</f>
        <v>197</v>
      </c>
      <c r="Q22" s="29" t="str">
        <f>M22</f>
        <v xml:space="preserve">Trim: </v>
      </c>
      <c r="R22" s="31">
        <f>N22+10</f>
        <v>207</v>
      </c>
    </row>
    <row r="33" spans="1:15" x14ac:dyDescent="0.2">
      <c r="A33" s="32" t="str">
        <f>L17</f>
        <v xml:space="preserve">Trim: </v>
      </c>
      <c r="E33" s="33" t="str">
        <f>A33</f>
        <v xml:space="preserve">Trim: </v>
      </c>
      <c r="L33" s="33" t="str">
        <f>E33</f>
        <v xml:space="preserve">Trim: </v>
      </c>
    </row>
    <row r="34" spans="1:15" x14ac:dyDescent="0.2">
      <c r="A34" s="30" t="str">
        <f>M17</f>
        <v>278</v>
      </c>
      <c r="E34" s="30" t="str">
        <f>A34</f>
        <v>278</v>
      </c>
      <c r="L34" s="31" t="str">
        <f>E34</f>
        <v>278</v>
      </c>
    </row>
    <row r="45" spans="1:15" x14ac:dyDescent="0.2">
      <c r="B45" s="40" t="s">
        <v>27</v>
      </c>
      <c r="C45" s="40"/>
      <c r="E45" s="46" t="s">
        <v>40</v>
      </c>
      <c r="F45" s="46"/>
      <c r="G45" s="46"/>
      <c r="H45" s="46"/>
      <c r="I45" s="46"/>
      <c r="J45" s="40" t="s">
        <v>25</v>
      </c>
      <c r="K45" s="40"/>
      <c r="M45" s="40" t="s">
        <v>41</v>
      </c>
      <c r="N45" s="40"/>
    </row>
    <row r="46" spans="1:15" x14ac:dyDescent="0.2">
      <c r="B46" s="40"/>
      <c r="C46" s="40"/>
      <c r="E46" s="46"/>
      <c r="F46" s="46"/>
      <c r="G46" s="46"/>
      <c r="H46" s="46"/>
      <c r="I46" s="46"/>
      <c r="J46" s="40"/>
      <c r="K46" s="40"/>
      <c r="M46" s="40"/>
      <c r="N46" s="40"/>
    </row>
    <row r="47" spans="1:15" x14ac:dyDescent="0.2">
      <c r="E47" s="46"/>
      <c r="F47" s="46"/>
      <c r="G47" s="46"/>
      <c r="H47" s="46"/>
      <c r="I47" s="46"/>
    </row>
    <row r="48" spans="1:15" x14ac:dyDescent="0.2">
      <c r="E48" s="46"/>
      <c r="F48" s="46"/>
      <c r="G48" s="46"/>
      <c r="H48" s="46"/>
      <c r="I48" s="46"/>
      <c r="N48" s="45" t="s">
        <v>42</v>
      </c>
      <c r="O48" s="45"/>
    </row>
    <row r="49" spans="2:15" x14ac:dyDescent="0.2">
      <c r="N49" s="45"/>
      <c r="O49" s="45"/>
    </row>
    <row r="50" spans="2:15" x14ac:dyDescent="0.2">
      <c r="B50" s="34" t="s">
        <v>28</v>
      </c>
      <c r="C50" s="34"/>
      <c r="D50" s="34"/>
      <c r="E50" s="34"/>
      <c r="F50" s="34"/>
      <c r="G50" s="34"/>
      <c r="H50" s="34"/>
      <c r="I50" s="34"/>
      <c r="J50" s="34"/>
    </row>
    <row r="51" spans="2:15" x14ac:dyDescent="0.2">
      <c r="B51" s="34" t="s">
        <v>29</v>
      </c>
      <c r="C51" s="34"/>
      <c r="D51" s="34"/>
      <c r="E51" s="34"/>
      <c r="F51" s="34"/>
      <c r="G51" s="34"/>
      <c r="H51" s="34"/>
      <c r="I51" s="34"/>
      <c r="J51" s="34"/>
    </row>
    <row r="52" spans="2:15" x14ac:dyDescent="0.2">
      <c r="B52" s="34" t="s">
        <v>30</v>
      </c>
      <c r="C52" s="34"/>
      <c r="D52" s="34"/>
      <c r="E52" s="34"/>
      <c r="F52" s="34"/>
      <c r="G52" s="34"/>
      <c r="H52" s="34"/>
      <c r="I52" s="34"/>
      <c r="J52" s="34"/>
    </row>
    <row r="53" spans="2:15" x14ac:dyDescent="0.2">
      <c r="B53" s="34" t="s">
        <v>31</v>
      </c>
    </row>
  </sheetData>
  <mergeCells count="8">
    <mergeCell ref="M45:N46"/>
    <mergeCell ref="N48:O49"/>
    <mergeCell ref="J7:L7"/>
    <mergeCell ref="J9:L9"/>
    <mergeCell ref="A11:G11"/>
    <mergeCell ref="B45:C46"/>
    <mergeCell ref="E45:I48"/>
    <mergeCell ref="J45:K46"/>
  </mergeCells>
  <pageMargins left="0.70866141732283472" right="0.70866141732283472" top="0.74803149606299213" bottom="0.74803149606299213" header="0.31496062992125984" footer="0.31496062992125984"/>
  <pageSetup paperSize="8" scale="7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1" r:id="rId4" name="Button 3">
              <controlPr defaultSize="0" print="0" autoFill="0" autoPict="0" macro="[0]!PDF_OBC">
                <anchor moveWithCells="1" sizeWithCells="1">
                  <from>
                    <xdr:col>12</xdr:col>
                    <xdr:colOff>723900</xdr:colOff>
                    <xdr:row>6</xdr:row>
                    <xdr:rowOff>25400</xdr:rowOff>
                  </from>
                  <to>
                    <xdr:col>14</xdr:col>
                    <xdr:colOff>63500</xdr:colOff>
                    <xdr:row>8</xdr:row>
                    <xdr:rowOff>152400</xdr:rowOff>
                  </to>
                </anchor>
              </controlPr>
            </control>
          </mc:Choice>
          <mc:Fallback/>
        </mc:AlternateContent>
      </controls>
    </mc:Choice>
    <mc:Fallback/>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'Spec Data PB'!$A:$A</xm:f>
          </x14:formula1>
          <xm:sqref>J7:L7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enableFormatConditionsCalculation="0"/>
  <dimension ref="A1:O51"/>
  <sheetViews>
    <sheetView tabSelected="1" workbookViewId="0">
      <selection activeCell="A11" sqref="A11:G11"/>
    </sheetView>
  </sheetViews>
  <sheetFormatPr baseColWidth="10" defaultColWidth="8.83203125" defaultRowHeight="15" x14ac:dyDescent="0.2"/>
  <cols>
    <col min="1" max="15" width="13.6640625" style="2" customWidth="1"/>
    <col min="16" max="16384" width="8.83203125" style="2"/>
  </cols>
  <sheetData>
    <row r="1" spans="1:15" x14ac:dyDescent="0.2">
      <c r="A1" s="1"/>
      <c r="B1" s="1"/>
      <c r="C1" s="1"/>
      <c r="D1" s="1"/>
      <c r="E1" s="1"/>
      <c r="F1" s="1"/>
      <c r="G1" s="1"/>
      <c r="H1" s="1"/>
      <c r="I1" s="1"/>
      <c r="J1" s="1"/>
      <c r="K1" s="1"/>
      <c r="L1" s="1"/>
      <c r="M1" s="1"/>
      <c r="N1" s="1"/>
    </row>
    <row r="2" spans="1:15" x14ac:dyDescent="0.2">
      <c r="A2" s="1"/>
      <c r="B2" s="1"/>
      <c r="C2" s="1"/>
      <c r="D2" s="1"/>
      <c r="E2" s="1"/>
      <c r="F2" s="1"/>
      <c r="G2" s="1"/>
      <c r="H2" s="1"/>
      <c r="I2" s="1"/>
      <c r="J2" s="1"/>
      <c r="K2" s="1"/>
      <c r="L2" s="1"/>
      <c r="M2" s="1"/>
      <c r="N2" s="1"/>
    </row>
    <row r="3" spans="1:15" ht="27" x14ac:dyDescent="0.3">
      <c r="A3" s="1"/>
      <c r="B3" s="3"/>
      <c r="C3" s="4" t="s">
        <v>0</v>
      </c>
      <c r="D3" s="4"/>
      <c r="E3" s="5"/>
      <c r="F3" s="5"/>
      <c r="G3" s="6" t="s">
        <v>1</v>
      </c>
      <c r="H3" s="5"/>
      <c r="I3" s="1"/>
      <c r="J3" s="1"/>
      <c r="K3" s="1"/>
      <c r="L3" s="1"/>
      <c r="M3" s="1"/>
      <c r="N3" s="1"/>
    </row>
    <row r="4" spans="1:15" x14ac:dyDescent="0.2">
      <c r="A4" s="7"/>
      <c r="B4" s="7"/>
      <c r="C4" s="7"/>
      <c r="D4" s="7"/>
      <c r="E4" s="7"/>
      <c r="F4" s="7"/>
      <c r="G4" s="7"/>
      <c r="H4" s="7"/>
      <c r="I4" s="7"/>
      <c r="J4" s="7"/>
      <c r="K4" s="7"/>
      <c r="L4" s="7"/>
      <c r="M4" s="7"/>
      <c r="N4" s="7"/>
    </row>
    <row r="5" spans="1:15" x14ac:dyDescent="0.2">
      <c r="A5" s="1"/>
      <c r="B5" s="1"/>
      <c r="C5" s="1"/>
      <c r="D5" s="1"/>
      <c r="E5" s="1"/>
      <c r="F5" s="1"/>
      <c r="G5" s="1"/>
      <c r="H5" s="7"/>
      <c r="I5" s="7"/>
    </row>
    <row r="6" spans="1:15" x14ac:dyDescent="0.2">
      <c r="A6" s="7"/>
      <c r="B6" s="8"/>
      <c r="C6" s="7"/>
      <c r="D6" s="7"/>
      <c r="E6" s="7"/>
      <c r="F6" s="7"/>
      <c r="G6" s="7"/>
    </row>
    <row r="7" spans="1:15" ht="17" x14ac:dyDescent="0.2">
      <c r="B7" s="9" t="s">
        <v>2</v>
      </c>
      <c r="C7" s="10"/>
      <c r="D7" s="10"/>
      <c r="E7" s="10"/>
      <c r="F7" s="10"/>
      <c r="G7" s="10"/>
      <c r="H7" s="7" t="s">
        <v>3</v>
      </c>
      <c r="J7" s="41" t="s">
        <v>125</v>
      </c>
      <c r="K7" s="41"/>
      <c r="L7" s="41"/>
    </row>
    <row r="8" spans="1:15" x14ac:dyDescent="0.2">
      <c r="B8" s="8" t="s">
        <v>4</v>
      </c>
      <c r="C8" s="10"/>
      <c r="D8" s="10"/>
      <c r="E8" s="10"/>
      <c r="F8" s="10"/>
      <c r="G8" s="11"/>
      <c r="H8" s="7"/>
      <c r="I8" s="7"/>
    </row>
    <row r="9" spans="1:15" x14ac:dyDescent="0.2">
      <c r="B9" s="12" t="s">
        <v>5</v>
      </c>
      <c r="C9" s="8"/>
      <c r="D9" s="11"/>
      <c r="E9" s="11"/>
      <c r="F9" s="11"/>
      <c r="G9" s="11"/>
      <c r="H9" s="7" t="s">
        <v>6</v>
      </c>
      <c r="J9" s="42" t="str">
        <f>IF(ISNA(VLOOKUP(J7,'Spec Data SS'!A:C,2,0)),"",VLOOKUP(J7,'Spec Data SS'!A:C,2,0))</f>
        <v>Saddle Stitched</v>
      </c>
      <c r="K9" s="42"/>
      <c r="L9" s="42"/>
    </row>
    <row r="10" spans="1:15" x14ac:dyDescent="0.2">
      <c r="B10" s="13" t="s">
        <v>8</v>
      </c>
      <c r="C10" s="13"/>
      <c r="D10" s="13"/>
      <c r="E10" s="13"/>
      <c r="F10" s="13"/>
      <c r="G10" s="13"/>
      <c r="H10" s="7"/>
      <c r="I10" s="7"/>
      <c r="J10" s="14" t="s">
        <v>9</v>
      </c>
      <c r="K10" s="15"/>
      <c r="L10" s="14" t="s">
        <v>10</v>
      </c>
      <c r="M10" s="16"/>
      <c r="N10" s="7"/>
    </row>
    <row r="11" spans="1:15" x14ac:dyDescent="0.2">
      <c r="A11" s="43"/>
      <c r="B11" s="44"/>
      <c r="C11" s="44"/>
      <c r="D11" s="44"/>
      <c r="E11" s="44"/>
      <c r="F11" s="44"/>
      <c r="G11" s="44"/>
      <c r="H11" s="13" t="s">
        <v>11</v>
      </c>
      <c r="J11" s="36" t="str">
        <f>IF(ISNA(VLOOKUP(J7,'Spec Data SS'!A:C,3,0)),"",LEFT(VLOOKUP(J7,'Spec Data SS'!A:C,3,0),3))</f>
        <v>275</v>
      </c>
      <c r="K11" s="17" t="s">
        <v>12</v>
      </c>
      <c r="L11" s="37" t="str">
        <f>IF(ISNA(VLOOKUP(J7,'Spec Data SS'!A:C,3,0)),"",MID(VLOOKUP(J7,'Spec Data SS'!A:C,3,0),LEN(VLOOKUP(J7,'Spec Data SS'!A:C,3,0))-4,4))</f>
        <v xml:space="preserve"> 192</v>
      </c>
      <c r="N11" s="7"/>
    </row>
    <row r="12" spans="1:15" x14ac:dyDescent="0.2">
      <c r="E12" s="5"/>
      <c r="F12" s="5"/>
      <c r="G12" s="5"/>
      <c r="H12" s="7"/>
      <c r="I12" s="7"/>
    </row>
    <row r="13" spans="1:15" x14ac:dyDescent="0.2">
      <c r="A13" s="18"/>
      <c r="B13" s="5"/>
      <c r="C13" s="5"/>
      <c r="D13" s="5"/>
      <c r="E13" s="5"/>
      <c r="F13" s="5"/>
      <c r="G13" s="5"/>
      <c r="H13" s="7"/>
      <c r="I13" s="7"/>
    </row>
    <row r="14" spans="1:15" x14ac:dyDescent="0.2">
      <c r="E14" s="7"/>
      <c r="F14" s="7"/>
      <c r="G14" s="7"/>
      <c r="H14" s="7"/>
      <c r="I14" s="7"/>
    </row>
    <row r="15" spans="1:15" x14ac:dyDescent="0.2">
      <c r="A15" s="19" t="s">
        <v>13</v>
      </c>
      <c r="B15" s="20"/>
      <c r="C15" s="20"/>
      <c r="D15" s="21"/>
      <c r="E15" s="22"/>
      <c r="F15" s="23"/>
      <c r="G15" s="19" t="s">
        <v>14</v>
      </c>
      <c r="H15" s="20"/>
      <c r="I15" s="20"/>
      <c r="J15" s="21"/>
      <c r="K15" s="22"/>
      <c r="L15" s="19" t="s">
        <v>15</v>
      </c>
      <c r="M15" s="20" t="s">
        <v>16</v>
      </c>
      <c r="N15" s="15"/>
      <c r="O15" s="16"/>
    </row>
    <row r="16" spans="1:15" x14ac:dyDescent="0.2">
      <c r="B16" s="14" t="s">
        <v>9</v>
      </c>
      <c r="C16" s="15"/>
      <c r="D16" s="14" t="s">
        <v>10</v>
      </c>
      <c r="F16" s="7"/>
      <c r="H16" s="14" t="s">
        <v>9</v>
      </c>
      <c r="I16" s="15"/>
      <c r="J16" s="14" t="s">
        <v>10</v>
      </c>
      <c r="M16" s="14" t="s">
        <v>9</v>
      </c>
      <c r="N16" s="15"/>
      <c r="O16" s="14" t="s">
        <v>10</v>
      </c>
    </row>
    <row r="17" spans="1:15" x14ac:dyDescent="0.2">
      <c r="A17" s="24" t="s">
        <v>17</v>
      </c>
      <c r="B17" s="38" t="str">
        <f>J11</f>
        <v>275</v>
      </c>
      <c r="C17" s="26" t="s">
        <v>12</v>
      </c>
      <c r="D17" s="27">
        <f>L11-8</f>
        <v>184</v>
      </c>
      <c r="F17" s="7"/>
      <c r="G17" s="24" t="s">
        <v>17</v>
      </c>
      <c r="H17" s="38" t="str">
        <f>J11</f>
        <v>275</v>
      </c>
      <c r="I17" s="26" t="s">
        <v>12</v>
      </c>
      <c r="J17" s="27">
        <f>G22+J22</f>
        <v>373</v>
      </c>
      <c r="K17" s="16"/>
      <c r="L17" s="24" t="s">
        <v>17</v>
      </c>
      <c r="M17" s="38" t="str">
        <f>J11</f>
        <v>275</v>
      </c>
      <c r="N17" s="26" t="s">
        <v>12</v>
      </c>
      <c r="O17" s="27" t="str">
        <f>L11</f>
        <v xml:space="preserve"> 192</v>
      </c>
    </row>
    <row r="18" spans="1:15" x14ac:dyDescent="0.2">
      <c r="A18" s="24" t="s">
        <v>18</v>
      </c>
      <c r="B18" s="25">
        <f>J11+10</f>
        <v>285</v>
      </c>
      <c r="C18" s="26" t="s">
        <v>12</v>
      </c>
      <c r="D18" s="27">
        <f>D17+5</f>
        <v>189</v>
      </c>
      <c r="F18" s="7"/>
      <c r="G18" s="24" t="s">
        <v>18</v>
      </c>
      <c r="H18" s="25">
        <f>J11+10</f>
        <v>285</v>
      </c>
      <c r="I18" s="26" t="s">
        <v>12</v>
      </c>
      <c r="J18" s="27">
        <f>J17+5</f>
        <v>378</v>
      </c>
      <c r="K18" s="7"/>
      <c r="L18" s="24" t="s">
        <v>18</v>
      </c>
      <c r="M18" s="25">
        <f>J11+10</f>
        <v>285</v>
      </c>
      <c r="N18" s="26" t="s">
        <v>12</v>
      </c>
      <c r="O18" s="27" t="s">
        <v>19</v>
      </c>
    </row>
    <row r="19" spans="1:15" x14ac:dyDescent="0.2">
      <c r="A19" s="24" t="s">
        <v>20</v>
      </c>
      <c r="B19" s="25">
        <f>J11-20</f>
        <v>255</v>
      </c>
      <c r="C19" s="26" t="s">
        <v>12</v>
      </c>
      <c r="D19" s="27">
        <f>D17-20</f>
        <v>164</v>
      </c>
      <c r="G19" s="24" t="s">
        <v>20</v>
      </c>
      <c r="H19" s="25">
        <f>J11-20</f>
        <v>255</v>
      </c>
      <c r="I19" s="26" t="s">
        <v>12</v>
      </c>
      <c r="J19" s="27">
        <f>J17-20</f>
        <v>353</v>
      </c>
      <c r="L19" s="24" t="s">
        <v>20</v>
      </c>
      <c r="M19" s="25">
        <f>J11-20</f>
        <v>255</v>
      </c>
      <c r="N19" s="26" t="s">
        <v>12</v>
      </c>
      <c r="O19" s="27">
        <f>O17-20</f>
        <v>172</v>
      </c>
    </row>
    <row r="20" spans="1:15" x14ac:dyDescent="0.2">
      <c r="B20" s="28" t="s">
        <v>21</v>
      </c>
      <c r="M20" s="28" t="s">
        <v>22</v>
      </c>
    </row>
    <row r="22" spans="1:15" x14ac:dyDescent="0.2">
      <c r="B22" s="29" t="str">
        <f>A17</f>
        <v xml:space="preserve">Trim: </v>
      </c>
      <c r="C22" s="30">
        <f>D17</f>
        <v>184</v>
      </c>
      <c r="F22" s="29" t="str">
        <f>G17</f>
        <v xml:space="preserve">Trim: </v>
      </c>
      <c r="G22" s="30">
        <f>C22</f>
        <v>184</v>
      </c>
      <c r="I22" s="29" t="str">
        <f>F22</f>
        <v xml:space="preserve">Trim: </v>
      </c>
      <c r="J22" s="30">
        <f>L11-3</f>
        <v>189</v>
      </c>
      <c r="M22" s="29" t="str">
        <f>I22</f>
        <v xml:space="preserve">Trim: </v>
      </c>
      <c r="N22" s="31" t="str">
        <f>O17</f>
        <v xml:space="preserve"> 192</v>
      </c>
    </row>
    <row r="33" spans="1:15" x14ac:dyDescent="0.2">
      <c r="A33" s="32" t="str">
        <f>A17</f>
        <v xml:space="preserve">Trim: </v>
      </c>
      <c r="E33" s="33" t="str">
        <f>A33</f>
        <v xml:space="preserve">Trim: </v>
      </c>
      <c r="L33" s="33" t="str">
        <f>E33</f>
        <v xml:space="preserve">Trim: </v>
      </c>
    </row>
    <row r="34" spans="1:15" x14ac:dyDescent="0.2">
      <c r="A34" s="30" t="str">
        <f>B17</f>
        <v>275</v>
      </c>
      <c r="E34" s="30" t="str">
        <f>A34</f>
        <v>275</v>
      </c>
      <c r="L34" s="31" t="str">
        <f>E34</f>
        <v>275</v>
      </c>
    </row>
    <row r="44" spans="1:15" x14ac:dyDescent="0.2">
      <c r="A44" s="45" t="s">
        <v>23</v>
      </c>
      <c r="B44" s="45"/>
    </row>
    <row r="45" spans="1:15" x14ac:dyDescent="0.2">
      <c r="A45" s="45"/>
      <c r="B45" s="45"/>
      <c r="I45" s="47"/>
      <c r="J45" s="47"/>
      <c r="K45" s="47"/>
      <c r="L45" s="47"/>
      <c r="M45" s="47"/>
    </row>
    <row r="46" spans="1:15" x14ac:dyDescent="0.2">
      <c r="C46" s="40" t="s">
        <v>25</v>
      </c>
      <c r="D46" s="40"/>
      <c r="F46" s="40" t="s">
        <v>26</v>
      </c>
      <c r="G46" s="40"/>
      <c r="I46" s="47"/>
      <c r="J46" s="47"/>
      <c r="K46" s="47"/>
      <c r="L46" s="47"/>
      <c r="M46" s="47"/>
      <c r="N46" s="40" t="s">
        <v>27</v>
      </c>
      <c r="O46" s="40"/>
    </row>
    <row r="47" spans="1:15" x14ac:dyDescent="0.2">
      <c r="C47" s="40"/>
      <c r="D47" s="40"/>
      <c r="F47" s="40"/>
      <c r="G47" s="40"/>
      <c r="I47" s="47"/>
      <c r="J47" s="47"/>
      <c r="K47" s="47"/>
      <c r="L47" s="47"/>
      <c r="M47" s="47"/>
      <c r="N47" s="40"/>
      <c r="O47" s="40"/>
    </row>
    <row r="49" spans="2:10" x14ac:dyDescent="0.2">
      <c r="B49" s="34" t="s">
        <v>44</v>
      </c>
      <c r="C49" s="34"/>
      <c r="D49" s="34"/>
      <c r="E49" s="34"/>
      <c r="F49" s="34"/>
      <c r="G49" s="34"/>
      <c r="H49" s="34"/>
      <c r="I49" s="34"/>
      <c r="J49" s="34"/>
    </row>
    <row r="50" spans="2:10" x14ac:dyDescent="0.2">
      <c r="B50" s="34" t="s">
        <v>45</v>
      </c>
      <c r="C50" s="34"/>
      <c r="D50" s="34"/>
      <c r="E50" s="34"/>
      <c r="F50" s="34"/>
      <c r="G50" s="34"/>
      <c r="H50" s="34"/>
      <c r="I50" s="34"/>
      <c r="J50" s="34"/>
    </row>
    <row r="51" spans="2:10" x14ac:dyDescent="0.2">
      <c r="B51" s="34" t="s">
        <v>31</v>
      </c>
    </row>
  </sheetData>
  <mergeCells count="8">
    <mergeCell ref="N46:O47"/>
    <mergeCell ref="J7:L7"/>
    <mergeCell ref="J9:L9"/>
    <mergeCell ref="A11:G11"/>
    <mergeCell ref="A44:B45"/>
    <mergeCell ref="I45:M47"/>
    <mergeCell ref="C46:D47"/>
    <mergeCell ref="F46:G47"/>
  </mergeCells>
  <pageMargins left="0.70866141732283472" right="0.70866141732283472" top="0.74803149606299213" bottom="0.74803149606299213" header="0.31496062992125984" footer="0.31496062992125984"/>
  <pageSetup paperSize="8" scale="8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75" r:id="rId4" name="Button 3">
              <controlPr defaultSize="0" print="0" autoFill="0" autoPict="0" macro="[0]!PDF_OFC">
                <anchor moveWithCells="1" sizeWithCells="1">
                  <from>
                    <xdr:col>9</xdr:col>
                    <xdr:colOff>647700</xdr:colOff>
                    <xdr:row>1</xdr:row>
                    <xdr:rowOff>63500</xdr:rowOff>
                  </from>
                  <to>
                    <xdr:col>10</xdr:col>
                    <xdr:colOff>901700</xdr:colOff>
                    <xdr:row>3</xdr:row>
                    <xdr:rowOff>114300</xdr:rowOff>
                  </to>
                </anchor>
              </controlPr>
            </control>
          </mc:Choice>
          <mc:Fallback/>
        </mc:AlternateContent>
      </controls>
    </mc:Choice>
    <mc:Fallback/>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SS'!$A:$A</xm:f>
          </x14:formula1>
          <xm:sqref>J7:L7</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enableFormatConditionsCalculation="0"/>
  <dimension ref="A1:R53"/>
  <sheetViews>
    <sheetView workbookViewId="0">
      <selection activeCell="J7" sqref="J7:L7"/>
    </sheetView>
  </sheetViews>
  <sheetFormatPr baseColWidth="10" defaultColWidth="8.83203125" defaultRowHeight="15" x14ac:dyDescent="0.2"/>
  <cols>
    <col min="1" max="15" width="13.6640625" style="2" customWidth="1"/>
    <col min="16" max="16384" width="8.83203125" style="2"/>
  </cols>
  <sheetData>
    <row r="1" spans="1:15" x14ac:dyDescent="0.2">
      <c r="A1" s="1"/>
      <c r="B1" s="1"/>
      <c r="C1" s="1"/>
      <c r="D1" s="1"/>
      <c r="E1" s="1"/>
      <c r="F1" s="1"/>
      <c r="G1" s="1"/>
      <c r="H1" s="1"/>
      <c r="I1" s="1"/>
      <c r="J1" s="1"/>
      <c r="K1" s="1"/>
      <c r="L1" s="1"/>
      <c r="M1" s="1"/>
      <c r="N1" s="1"/>
    </row>
    <row r="2" spans="1:15" x14ac:dyDescent="0.2">
      <c r="A2" s="1"/>
      <c r="B2" s="1"/>
      <c r="C2" s="1"/>
      <c r="D2" s="1"/>
      <c r="E2" s="1"/>
      <c r="F2" s="1"/>
      <c r="G2" s="1"/>
      <c r="H2" s="1"/>
      <c r="I2" s="1"/>
      <c r="J2" s="1"/>
      <c r="K2" s="1"/>
      <c r="L2" s="1"/>
      <c r="M2" s="1"/>
      <c r="N2" s="1"/>
    </row>
    <row r="3" spans="1:15" ht="27" x14ac:dyDescent="0.3">
      <c r="A3" s="1"/>
      <c r="B3" s="3"/>
      <c r="C3" s="4" t="s">
        <v>0</v>
      </c>
      <c r="D3" s="4"/>
      <c r="E3" s="5"/>
      <c r="F3" s="5"/>
      <c r="G3" s="6" t="s">
        <v>32</v>
      </c>
      <c r="H3" s="5"/>
      <c r="I3" s="1"/>
      <c r="J3" s="1"/>
      <c r="K3" s="1"/>
      <c r="L3" s="1"/>
      <c r="M3" s="1"/>
      <c r="N3" s="1"/>
    </row>
    <row r="4" spans="1:15" x14ac:dyDescent="0.2">
      <c r="A4" s="7"/>
      <c r="B4" s="7"/>
      <c r="C4" s="7"/>
      <c r="D4" s="7"/>
      <c r="E4" s="7"/>
      <c r="F4" s="7"/>
      <c r="G4" s="7"/>
      <c r="H4" s="7"/>
      <c r="I4" s="7"/>
      <c r="J4" s="7"/>
      <c r="K4" s="7"/>
      <c r="L4" s="7"/>
      <c r="M4" s="7"/>
      <c r="N4" s="7"/>
    </row>
    <row r="5" spans="1:15" x14ac:dyDescent="0.2">
      <c r="A5" s="1"/>
      <c r="B5" s="1"/>
      <c r="C5" s="1"/>
      <c r="D5" s="1"/>
      <c r="E5" s="1"/>
      <c r="F5" s="1"/>
      <c r="G5" s="1"/>
      <c r="H5" s="7"/>
      <c r="I5" s="7"/>
    </row>
    <row r="6" spans="1:15" x14ac:dyDescent="0.2">
      <c r="A6" s="7"/>
      <c r="B6" s="8"/>
      <c r="C6" s="7"/>
      <c r="D6" s="7"/>
      <c r="E6" s="7"/>
      <c r="F6" s="7"/>
      <c r="G6" s="7"/>
    </row>
    <row r="7" spans="1:15" ht="17" x14ac:dyDescent="0.2">
      <c r="B7" s="9" t="s">
        <v>2</v>
      </c>
      <c r="C7" s="10"/>
      <c r="D7" s="10"/>
      <c r="E7" s="10"/>
      <c r="F7" s="10"/>
      <c r="G7" s="10"/>
      <c r="H7" s="7" t="s">
        <v>3</v>
      </c>
      <c r="J7" s="41" t="s">
        <v>125</v>
      </c>
      <c r="K7" s="41"/>
      <c r="L7" s="41"/>
    </row>
    <row r="8" spans="1:15" x14ac:dyDescent="0.2">
      <c r="B8" s="8" t="s">
        <v>33</v>
      </c>
      <c r="C8" s="10"/>
      <c r="D8" s="10"/>
      <c r="E8" s="10"/>
      <c r="F8" s="10"/>
      <c r="G8" s="11"/>
      <c r="H8" s="7"/>
      <c r="I8" s="7"/>
    </row>
    <row r="9" spans="1:15" x14ac:dyDescent="0.2">
      <c r="B9" s="12" t="s">
        <v>34</v>
      </c>
      <c r="C9" s="8"/>
      <c r="D9" s="11"/>
      <c r="E9" s="11"/>
      <c r="F9" s="11"/>
      <c r="G9" s="11"/>
      <c r="H9" s="7" t="s">
        <v>6</v>
      </c>
      <c r="J9" s="42" t="str">
        <f>IF(ISNA(VLOOKUP(J7,'Spec Data SS'!A:C,2,0)),"",VLOOKUP(J7,'Spec Data SS'!A:C,2,0))</f>
        <v>Saddle Stitched</v>
      </c>
      <c r="K9" s="42"/>
      <c r="L9" s="42"/>
    </row>
    <row r="10" spans="1:15" x14ac:dyDescent="0.2">
      <c r="B10" s="13" t="s">
        <v>35</v>
      </c>
      <c r="C10" s="13"/>
      <c r="D10" s="13"/>
      <c r="E10" s="13"/>
      <c r="F10" s="13"/>
      <c r="G10" s="13"/>
      <c r="H10" s="7"/>
      <c r="I10" s="7"/>
      <c r="J10" s="14" t="s">
        <v>9</v>
      </c>
      <c r="K10" s="15"/>
      <c r="L10" s="14" t="s">
        <v>10</v>
      </c>
      <c r="M10" s="16"/>
      <c r="N10" s="7"/>
    </row>
    <row r="11" spans="1:15" x14ac:dyDescent="0.2">
      <c r="A11" s="43"/>
      <c r="B11" s="44"/>
      <c r="C11" s="44"/>
      <c r="D11" s="44"/>
      <c r="E11" s="44"/>
      <c r="F11" s="44"/>
      <c r="G11" s="44"/>
      <c r="H11" s="13" t="s">
        <v>11</v>
      </c>
      <c r="J11" s="36" t="str">
        <f>IF(ISNA(VLOOKUP(J7,'Spec Data SS'!A:C,3,0)),"",LEFT(VLOOKUP(J7,'Spec Data SS'!A:C,3,0),3))</f>
        <v>275</v>
      </c>
      <c r="K11" s="17" t="s">
        <v>12</v>
      </c>
      <c r="L11" s="37" t="str">
        <f>IF(ISNA(VLOOKUP(J7,'Spec Data SS'!A:C,3,0)),"",MID(VLOOKUP(J7,'Spec Data SS'!A:C,3,0),LEN(VLOOKUP(J7,'Spec Data SS'!A:C,3,0))-4,4))</f>
        <v xml:space="preserve"> 192</v>
      </c>
      <c r="N11" s="7"/>
    </row>
    <row r="12" spans="1:15" x14ac:dyDescent="0.2">
      <c r="E12" s="5"/>
      <c r="F12" s="5"/>
      <c r="G12" s="5"/>
      <c r="H12" s="7"/>
      <c r="I12" s="7"/>
    </row>
    <row r="13" spans="1:15" x14ac:dyDescent="0.2">
      <c r="A13" s="18"/>
      <c r="B13" s="5"/>
      <c r="C13" s="5"/>
      <c r="D13" s="5"/>
      <c r="E13" s="5"/>
      <c r="F13" s="5"/>
      <c r="G13" s="5"/>
      <c r="H13" s="7"/>
      <c r="I13" s="7"/>
    </row>
    <row r="14" spans="1:15" x14ac:dyDescent="0.2">
      <c r="E14" s="7"/>
      <c r="F14" s="7"/>
      <c r="G14" s="7"/>
      <c r="H14" s="7"/>
      <c r="I14" s="7"/>
    </row>
    <row r="15" spans="1:15" x14ac:dyDescent="0.2">
      <c r="A15" s="19"/>
      <c r="B15" s="20" t="s">
        <v>36</v>
      </c>
      <c r="C15" s="15"/>
      <c r="D15" s="16"/>
      <c r="G15" s="19" t="s">
        <v>14</v>
      </c>
      <c r="H15" s="20"/>
      <c r="I15" s="20"/>
      <c r="J15" s="21"/>
      <c r="K15" s="22"/>
      <c r="L15" s="19" t="s">
        <v>37</v>
      </c>
      <c r="M15" s="20"/>
      <c r="N15" s="20"/>
      <c r="O15" s="21"/>
    </row>
    <row r="16" spans="1:15" x14ac:dyDescent="0.2">
      <c r="B16" s="14" t="s">
        <v>9</v>
      </c>
      <c r="C16" s="15"/>
      <c r="D16" s="14" t="s">
        <v>10</v>
      </c>
      <c r="H16" s="14" t="s">
        <v>9</v>
      </c>
      <c r="I16" s="15"/>
      <c r="J16" s="14" t="s">
        <v>10</v>
      </c>
      <c r="M16" s="14" t="s">
        <v>9</v>
      </c>
      <c r="N16" s="15"/>
      <c r="O16" s="14" t="s">
        <v>10</v>
      </c>
    </row>
    <row r="17" spans="1:18" x14ac:dyDescent="0.2">
      <c r="A17" s="24" t="s">
        <v>17</v>
      </c>
      <c r="B17" s="25" t="str">
        <f>J11</f>
        <v>275</v>
      </c>
      <c r="C17" s="26" t="s">
        <v>12</v>
      </c>
      <c r="D17" s="27" t="str">
        <f>L11</f>
        <v xml:space="preserve"> 192</v>
      </c>
      <c r="G17" s="24" t="s">
        <v>17</v>
      </c>
      <c r="H17" s="25" t="str">
        <f>J11</f>
        <v>275</v>
      </c>
      <c r="I17" s="26" t="s">
        <v>12</v>
      </c>
      <c r="J17" s="27">
        <f>G22+J22</f>
        <v>373</v>
      </c>
      <c r="K17" s="16"/>
      <c r="L17" s="24" t="s">
        <v>17</v>
      </c>
      <c r="M17" s="25" t="str">
        <f>J11</f>
        <v>275</v>
      </c>
      <c r="N17" s="26" t="s">
        <v>12</v>
      </c>
      <c r="O17" s="27">
        <f>N22+R22</f>
        <v>373</v>
      </c>
    </row>
    <row r="18" spans="1:18" x14ac:dyDescent="0.2">
      <c r="A18" s="24" t="s">
        <v>18</v>
      </c>
      <c r="B18" s="25">
        <f>J11+10</f>
        <v>285</v>
      </c>
      <c r="C18" s="26" t="s">
        <v>12</v>
      </c>
      <c r="D18" s="27">
        <f>D17+10</f>
        <v>202</v>
      </c>
      <c r="G18" s="24" t="s">
        <v>18</v>
      </c>
      <c r="H18" s="25">
        <f>J11+10</f>
        <v>285</v>
      </c>
      <c r="I18" s="26" t="s">
        <v>12</v>
      </c>
      <c r="J18" s="27">
        <f>J17+10</f>
        <v>383</v>
      </c>
      <c r="K18" s="7"/>
      <c r="L18" s="24" t="s">
        <v>18</v>
      </c>
      <c r="M18" s="25">
        <f>J11+10</f>
        <v>285</v>
      </c>
      <c r="N18" s="26" t="s">
        <v>12</v>
      </c>
      <c r="O18" s="27">
        <f>O17+10</f>
        <v>383</v>
      </c>
    </row>
    <row r="19" spans="1:18" x14ac:dyDescent="0.2">
      <c r="A19" s="24" t="s">
        <v>20</v>
      </c>
      <c r="B19" s="25">
        <f>J11-20</f>
        <v>255</v>
      </c>
      <c r="C19" s="26" t="s">
        <v>12</v>
      </c>
      <c r="D19" s="27">
        <f>D17-20</f>
        <v>172</v>
      </c>
      <c r="G19" s="24" t="s">
        <v>20</v>
      </c>
      <c r="H19" s="25">
        <f>J11-20</f>
        <v>255</v>
      </c>
      <c r="I19" s="26" t="s">
        <v>12</v>
      </c>
      <c r="J19" s="27">
        <f>J17-20</f>
        <v>353</v>
      </c>
      <c r="L19" s="24" t="s">
        <v>20</v>
      </c>
      <c r="M19" s="25">
        <f>J11-20</f>
        <v>255</v>
      </c>
      <c r="N19" s="26" t="s">
        <v>12</v>
      </c>
      <c r="O19" s="27">
        <f>O17-20</f>
        <v>353</v>
      </c>
    </row>
    <row r="20" spans="1:18" x14ac:dyDescent="0.2">
      <c r="B20" s="28" t="s">
        <v>38</v>
      </c>
      <c r="M20" s="28"/>
    </row>
    <row r="21" spans="1:18" x14ac:dyDescent="0.2">
      <c r="B21" s="28" t="s">
        <v>39</v>
      </c>
    </row>
    <row r="22" spans="1:18" x14ac:dyDescent="0.2">
      <c r="B22" s="29" t="str">
        <f>L17</f>
        <v xml:space="preserve">Trim: </v>
      </c>
      <c r="C22" s="30" t="str">
        <f>D17</f>
        <v xml:space="preserve"> 192</v>
      </c>
      <c r="F22" s="29" t="str">
        <f>G17</f>
        <v xml:space="preserve">Trim: </v>
      </c>
      <c r="G22" s="30">
        <f>L11-3</f>
        <v>189</v>
      </c>
      <c r="I22" s="29" t="str">
        <f>F22</f>
        <v xml:space="preserve">Trim: </v>
      </c>
      <c r="J22" s="30">
        <f>N22</f>
        <v>184</v>
      </c>
      <c r="M22" s="29" t="str">
        <f>I22</f>
        <v xml:space="preserve">Trim: </v>
      </c>
      <c r="N22" s="31">
        <f>L11-8</f>
        <v>184</v>
      </c>
      <c r="Q22" s="29" t="str">
        <f>M22</f>
        <v xml:space="preserve">Trim: </v>
      </c>
      <c r="R22" s="31">
        <f>L11-3</f>
        <v>189</v>
      </c>
    </row>
    <row r="33" spans="1:15" x14ac:dyDescent="0.2">
      <c r="A33" s="32" t="str">
        <f>L17</f>
        <v xml:space="preserve">Trim: </v>
      </c>
      <c r="E33" s="33" t="str">
        <f>A33</f>
        <v xml:space="preserve">Trim: </v>
      </c>
      <c r="L33" s="33" t="str">
        <f>E33</f>
        <v xml:space="preserve">Trim: </v>
      </c>
    </row>
    <row r="34" spans="1:15" x14ac:dyDescent="0.2">
      <c r="A34" s="30" t="str">
        <f>M17</f>
        <v>275</v>
      </c>
      <c r="E34" s="30" t="str">
        <f>A34</f>
        <v>275</v>
      </c>
      <c r="L34" s="31" t="str">
        <f>E34</f>
        <v>275</v>
      </c>
    </row>
    <row r="45" spans="1:15" x14ac:dyDescent="0.2">
      <c r="B45" s="40" t="s">
        <v>27</v>
      </c>
      <c r="C45" s="40"/>
      <c r="E45" s="47"/>
      <c r="F45" s="47"/>
      <c r="G45" s="47"/>
      <c r="H45" s="47"/>
      <c r="I45" s="47"/>
      <c r="J45" s="40" t="s">
        <v>25</v>
      </c>
      <c r="K45" s="40"/>
      <c r="M45" s="40" t="s">
        <v>26</v>
      </c>
      <c r="N45" s="40"/>
    </row>
    <row r="46" spans="1:15" x14ac:dyDescent="0.2">
      <c r="B46" s="40"/>
      <c r="C46" s="40"/>
      <c r="E46" s="47"/>
      <c r="F46" s="47"/>
      <c r="G46" s="47"/>
      <c r="H46" s="47"/>
      <c r="I46" s="47"/>
      <c r="J46" s="40"/>
      <c r="K46" s="40"/>
      <c r="M46" s="40"/>
      <c r="N46" s="40"/>
    </row>
    <row r="47" spans="1:15" x14ac:dyDescent="0.2">
      <c r="E47" s="47"/>
      <c r="F47" s="47"/>
      <c r="G47" s="47"/>
      <c r="H47" s="47"/>
      <c r="I47" s="47"/>
    </row>
    <row r="48" spans="1:15" x14ac:dyDescent="0.2">
      <c r="N48" s="45" t="s">
        <v>42</v>
      </c>
      <c r="O48" s="45"/>
    </row>
    <row r="49" spans="2:15" x14ac:dyDescent="0.2">
      <c r="N49" s="45"/>
      <c r="O49" s="45"/>
    </row>
    <row r="50" spans="2:15" x14ac:dyDescent="0.2">
      <c r="B50" s="34" t="s">
        <v>44</v>
      </c>
      <c r="C50" s="34"/>
      <c r="D50" s="34"/>
      <c r="E50" s="34"/>
      <c r="F50" s="34"/>
      <c r="G50" s="34"/>
      <c r="H50" s="34"/>
      <c r="I50" s="34"/>
      <c r="J50" s="34"/>
    </row>
    <row r="51" spans="2:15" x14ac:dyDescent="0.2">
      <c r="B51" s="34" t="s">
        <v>45</v>
      </c>
      <c r="C51" s="34"/>
      <c r="D51" s="34"/>
      <c r="E51" s="34"/>
      <c r="F51" s="34"/>
      <c r="G51" s="34"/>
      <c r="H51" s="34"/>
      <c r="I51" s="34"/>
      <c r="J51" s="34"/>
    </row>
    <row r="52" spans="2:15" x14ac:dyDescent="0.2">
      <c r="B52" s="34" t="s">
        <v>31</v>
      </c>
    </row>
    <row r="53" spans="2:15" x14ac:dyDescent="0.2">
      <c r="B53" s="34" t="s">
        <v>31</v>
      </c>
    </row>
  </sheetData>
  <mergeCells count="8">
    <mergeCell ref="M45:N46"/>
    <mergeCell ref="N48:O49"/>
    <mergeCell ref="J7:L7"/>
    <mergeCell ref="J9:L9"/>
    <mergeCell ref="A11:G11"/>
    <mergeCell ref="B45:C46"/>
    <mergeCell ref="E45:I47"/>
    <mergeCell ref="J45:K46"/>
  </mergeCells>
  <pageMargins left="0.70866141732283472" right="0.70866141732283472" top="0.74803149606299213" bottom="0.74803149606299213" header="0.31496062992125984" footer="0.31496062992125984"/>
  <pageSetup paperSize="8" scale="77"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4101" r:id="rId4" name="Button 5">
              <controlPr defaultSize="0" print="0" autoFill="0" autoPict="0" macro="[0]!PDF_OBC">
                <anchor moveWithCells="1" sizeWithCells="1">
                  <from>
                    <xdr:col>13</xdr:col>
                    <xdr:colOff>63500</xdr:colOff>
                    <xdr:row>6</xdr:row>
                    <xdr:rowOff>0</xdr:rowOff>
                  </from>
                  <to>
                    <xdr:col>14</xdr:col>
                    <xdr:colOff>330200</xdr:colOff>
                    <xdr:row>8</xdr:row>
                    <xdr:rowOff>139700</xdr:rowOff>
                  </to>
                </anchor>
              </controlPr>
            </control>
          </mc:Choice>
          <mc:Fallback/>
        </mc:AlternateContent>
      </controls>
    </mc:Choice>
    <mc:Fallback/>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'Spec Data SS'!$A:$A</xm:f>
          </x14:formula1>
          <xm:sqref>J7:L7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C42"/>
  <sheetViews>
    <sheetView workbookViewId="0">
      <selection activeCell="G15" sqref="G15"/>
    </sheetView>
  </sheetViews>
  <sheetFormatPr baseColWidth="10" defaultColWidth="8.83203125" defaultRowHeight="15" x14ac:dyDescent="0.2"/>
  <cols>
    <col min="1" max="1" width="34" bestFit="1" customWidth="1"/>
    <col min="2" max="2" width="19.5" bestFit="1" customWidth="1"/>
    <col min="3" max="3" width="11.5" bestFit="1" customWidth="1"/>
  </cols>
  <sheetData>
    <row r="1" spans="1:3" x14ac:dyDescent="0.2">
      <c r="A1" s="35" t="s">
        <v>51</v>
      </c>
      <c r="B1" s="35" t="s">
        <v>7</v>
      </c>
      <c r="C1" s="35" t="s">
        <v>52</v>
      </c>
    </row>
    <row r="2" spans="1:3" x14ac:dyDescent="0.2">
      <c r="A2" s="35" t="s">
        <v>53</v>
      </c>
      <c r="B2" s="35" t="s">
        <v>7</v>
      </c>
      <c r="C2" s="35" t="s">
        <v>54</v>
      </c>
    </row>
    <row r="3" spans="1:3" x14ac:dyDescent="0.2">
      <c r="A3" s="35" t="s">
        <v>55</v>
      </c>
      <c r="B3" s="35" t="s">
        <v>7</v>
      </c>
      <c r="C3" s="35" t="s">
        <v>56</v>
      </c>
    </row>
    <row r="4" spans="1:3" x14ac:dyDescent="0.2">
      <c r="A4" s="35" t="s">
        <v>57</v>
      </c>
      <c r="B4" s="35" t="s">
        <v>7</v>
      </c>
      <c r="C4" s="35" t="s">
        <v>58</v>
      </c>
    </row>
    <row r="5" spans="1:3" x14ac:dyDescent="0.2">
      <c r="A5" s="35" t="s">
        <v>59</v>
      </c>
      <c r="B5" s="35" t="s">
        <v>7</v>
      </c>
      <c r="C5" s="35" t="s">
        <v>60</v>
      </c>
    </row>
    <row r="6" spans="1:3" x14ac:dyDescent="0.2">
      <c r="A6" s="35" t="s">
        <v>61</v>
      </c>
      <c r="B6" s="35" t="s">
        <v>7</v>
      </c>
      <c r="C6" s="35" t="s">
        <v>62</v>
      </c>
    </row>
    <row r="7" spans="1:3" x14ac:dyDescent="0.2">
      <c r="A7" s="35" t="s">
        <v>63</v>
      </c>
      <c r="B7" s="35" t="s">
        <v>7</v>
      </c>
      <c r="C7" s="35" t="s">
        <v>60</v>
      </c>
    </row>
    <row r="8" spans="1:3" x14ac:dyDescent="0.2">
      <c r="A8" s="35" t="s">
        <v>64</v>
      </c>
      <c r="B8" s="35" t="s">
        <v>7</v>
      </c>
      <c r="C8" s="35" t="s">
        <v>65</v>
      </c>
    </row>
    <row r="9" spans="1:3" x14ac:dyDescent="0.2">
      <c r="A9" s="35" t="s">
        <v>68</v>
      </c>
      <c r="B9" s="35" t="s">
        <v>7</v>
      </c>
      <c r="C9" s="35" t="s">
        <v>56</v>
      </c>
    </row>
    <row r="10" spans="1:3" x14ac:dyDescent="0.2">
      <c r="A10" s="35" t="s">
        <v>69</v>
      </c>
      <c r="B10" s="35" t="s">
        <v>7</v>
      </c>
      <c r="C10" s="35" t="s">
        <v>56</v>
      </c>
    </row>
    <row r="11" spans="1:3" x14ac:dyDescent="0.2">
      <c r="A11" s="35" t="s">
        <v>71</v>
      </c>
      <c r="B11" s="35" t="s">
        <v>7</v>
      </c>
      <c r="C11" s="35" t="s">
        <v>60</v>
      </c>
    </row>
    <row r="12" spans="1:3" x14ac:dyDescent="0.2">
      <c r="A12" s="35" t="s">
        <v>72</v>
      </c>
      <c r="B12" s="35" t="s">
        <v>7</v>
      </c>
      <c r="C12" s="35" t="s">
        <v>60</v>
      </c>
    </row>
    <row r="13" spans="1:3" x14ac:dyDescent="0.2">
      <c r="A13" s="35" t="s">
        <v>73</v>
      </c>
      <c r="B13" s="35" t="s">
        <v>7</v>
      </c>
      <c r="C13" s="35" t="s">
        <v>60</v>
      </c>
    </row>
    <row r="14" spans="1:3" x14ac:dyDescent="0.2">
      <c r="A14" s="35" t="s">
        <v>77</v>
      </c>
      <c r="B14" s="35" t="s">
        <v>7</v>
      </c>
      <c r="C14" s="35" t="s">
        <v>78</v>
      </c>
    </row>
    <row r="15" spans="1:3" x14ac:dyDescent="0.2">
      <c r="A15" s="35" t="s">
        <v>79</v>
      </c>
      <c r="B15" s="35" t="s">
        <v>7</v>
      </c>
      <c r="C15" s="35" t="s">
        <v>80</v>
      </c>
    </row>
    <row r="16" spans="1:3" x14ac:dyDescent="0.2">
      <c r="A16" s="35" t="s">
        <v>81</v>
      </c>
      <c r="B16" s="35" t="s">
        <v>7</v>
      </c>
      <c r="C16" s="35" t="s">
        <v>52</v>
      </c>
    </row>
    <row r="17" spans="1:3" x14ac:dyDescent="0.2">
      <c r="A17" s="35" t="s">
        <v>85</v>
      </c>
      <c r="B17" s="35" t="s">
        <v>7</v>
      </c>
      <c r="C17" s="35" t="s">
        <v>60</v>
      </c>
    </row>
    <row r="18" spans="1:3" x14ac:dyDescent="0.2">
      <c r="A18" s="35" t="s">
        <v>86</v>
      </c>
      <c r="B18" s="35" t="s">
        <v>7</v>
      </c>
      <c r="C18" s="35" t="s">
        <v>56</v>
      </c>
    </row>
    <row r="19" spans="1:3" x14ac:dyDescent="0.2">
      <c r="A19" s="35" t="s">
        <v>87</v>
      </c>
      <c r="B19" s="35" t="s">
        <v>7</v>
      </c>
      <c r="C19" s="35" t="s">
        <v>56</v>
      </c>
    </row>
    <row r="20" spans="1:3" x14ac:dyDescent="0.2">
      <c r="A20" s="35" t="s">
        <v>88</v>
      </c>
      <c r="B20" s="35" t="s">
        <v>7</v>
      </c>
      <c r="C20" s="35" t="s">
        <v>89</v>
      </c>
    </row>
    <row r="21" spans="1:3" x14ac:dyDescent="0.2">
      <c r="A21" s="35" t="s">
        <v>90</v>
      </c>
      <c r="B21" s="35" t="s">
        <v>7</v>
      </c>
      <c r="C21" s="35" t="s">
        <v>91</v>
      </c>
    </row>
    <row r="22" spans="1:3" x14ac:dyDescent="0.2">
      <c r="A22" s="35" t="s">
        <v>92</v>
      </c>
      <c r="B22" s="35" t="s">
        <v>7</v>
      </c>
      <c r="C22" s="35" t="s">
        <v>91</v>
      </c>
    </row>
    <row r="23" spans="1:3" x14ac:dyDescent="0.2">
      <c r="A23" s="35" t="s">
        <v>93</v>
      </c>
      <c r="B23" s="35" t="s">
        <v>7</v>
      </c>
      <c r="C23" s="35" t="s">
        <v>65</v>
      </c>
    </row>
    <row r="24" spans="1:3" x14ac:dyDescent="0.2">
      <c r="A24" s="35" t="s">
        <v>98</v>
      </c>
      <c r="B24" s="35" t="s">
        <v>7</v>
      </c>
      <c r="C24" s="35" t="s">
        <v>99</v>
      </c>
    </row>
    <row r="25" spans="1:3" x14ac:dyDescent="0.2">
      <c r="A25" s="35" t="s">
        <v>100</v>
      </c>
      <c r="B25" s="35" t="s">
        <v>7</v>
      </c>
      <c r="C25" s="35" t="s">
        <v>99</v>
      </c>
    </row>
    <row r="26" spans="1:3" x14ac:dyDescent="0.2">
      <c r="A26" s="35" t="s">
        <v>101</v>
      </c>
      <c r="B26" s="35" t="s">
        <v>7</v>
      </c>
      <c r="C26" s="35" t="s">
        <v>60</v>
      </c>
    </row>
    <row r="27" spans="1:3" x14ac:dyDescent="0.2">
      <c r="A27" s="35" t="s">
        <v>102</v>
      </c>
      <c r="B27" s="35" t="s">
        <v>7</v>
      </c>
      <c r="C27" s="35" t="s">
        <v>60</v>
      </c>
    </row>
    <row r="28" spans="1:3" x14ac:dyDescent="0.2">
      <c r="A28" s="35" t="s">
        <v>105</v>
      </c>
      <c r="B28" s="35" t="s">
        <v>7</v>
      </c>
      <c r="C28" s="35" t="s">
        <v>65</v>
      </c>
    </row>
    <row r="29" spans="1:3" x14ac:dyDescent="0.2">
      <c r="A29" s="35" t="s">
        <v>46</v>
      </c>
      <c r="B29" s="35" t="s">
        <v>7</v>
      </c>
      <c r="C29" s="35" t="s">
        <v>111</v>
      </c>
    </row>
    <row r="30" spans="1:3" x14ac:dyDescent="0.2">
      <c r="A30" s="35" t="s">
        <v>112</v>
      </c>
      <c r="B30" s="35" t="s">
        <v>7</v>
      </c>
      <c r="C30" s="35" t="s">
        <v>113</v>
      </c>
    </row>
    <row r="31" spans="1:3" x14ac:dyDescent="0.2">
      <c r="A31" s="35" t="s">
        <v>115</v>
      </c>
      <c r="B31" s="35" t="s">
        <v>7</v>
      </c>
      <c r="C31" s="35" t="s">
        <v>60</v>
      </c>
    </row>
    <row r="32" spans="1:3" x14ac:dyDescent="0.2">
      <c r="A32" s="35" t="s">
        <v>123</v>
      </c>
      <c r="B32" s="35" t="s">
        <v>7</v>
      </c>
      <c r="C32" s="35" t="s">
        <v>111</v>
      </c>
    </row>
    <row r="33" spans="1:3" x14ac:dyDescent="0.2">
      <c r="A33" s="35" t="s">
        <v>129</v>
      </c>
      <c r="B33" s="35" t="s">
        <v>7</v>
      </c>
      <c r="C33" s="35" t="s">
        <v>130</v>
      </c>
    </row>
    <row r="34" spans="1:3" x14ac:dyDescent="0.2">
      <c r="A34" s="35" t="s">
        <v>131</v>
      </c>
      <c r="B34" s="35" t="s">
        <v>7</v>
      </c>
      <c r="C34" s="35" t="s">
        <v>132</v>
      </c>
    </row>
    <row r="35" spans="1:3" x14ac:dyDescent="0.2">
      <c r="A35" s="35" t="s">
        <v>133</v>
      </c>
      <c r="B35" s="35" t="s">
        <v>7</v>
      </c>
      <c r="C35" s="35" t="s">
        <v>130</v>
      </c>
    </row>
    <row r="36" spans="1:3" x14ac:dyDescent="0.2">
      <c r="A36" s="35" t="s">
        <v>134</v>
      </c>
      <c r="B36" s="35" t="s">
        <v>7</v>
      </c>
      <c r="C36" s="35" t="s">
        <v>56</v>
      </c>
    </row>
    <row r="37" spans="1:3" x14ac:dyDescent="0.2">
      <c r="A37" s="35" t="s">
        <v>136</v>
      </c>
      <c r="B37" s="35" t="s">
        <v>7</v>
      </c>
      <c r="C37" s="35" t="s">
        <v>75</v>
      </c>
    </row>
    <row r="38" spans="1:3" x14ac:dyDescent="0.2">
      <c r="A38" s="35" t="s">
        <v>137</v>
      </c>
      <c r="B38" s="35" t="s">
        <v>7</v>
      </c>
      <c r="C38" s="35" t="s">
        <v>138</v>
      </c>
    </row>
    <row r="39" spans="1:3" x14ac:dyDescent="0.2">
      <c r="A39" s="35" t="s">
        <v>139</v>
      </c>
      <c r="B39" s="35" t="s">
        <v>7</v>
      </c>
      <c r="C39" s="35" t="s">
        <v>138</v>
      </c>
    </row>
    <row r="40" spans="1:3" x14ac:dyDescent="0.2">
      <c r="A40" s="35" t="s">
        <v>142</v>
      </c>
      <c r="B40" s="35" t="s">
        <v>7</v>
      </c>
      <c r="C40" s="35" t="s">
        <v>75</v>
      </c>
    </row>
    <row r="41" spans="1:3" x14ac:dyDescent="0.2">
      <c r="A41" s="35" t="s">
        <v>144</v>
      </c>
      <c r="B41" s="35" t="s">
        <v>7</v>
      </c>
      <c r="C41" s="35" t="s">
        <v>130</v>
      </c>
    </row>
    <row r="42" spans="1:3" x14ac:dyDescent="0.2">
      <c r="A42" s="35" t="s">
        <v>145</v>
      </c>
      <c r="B42" s="35" t="s">
        <v>7</v>
      </c>
      <c r="C42" s="35" t="s">
        <v>130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C33"/>
  <sheetViews>
    <sheetView workbookViewId="0">
      <selection activeCell="G15" sqref="G15"/>
    </sheetView>
  </sheetViews>
  <sheetFormatPr baseColWidth="10" defaultColWidth="8.83203125" defaultRowHeight="15" x14ac:dyDescent="0.2"/>
  <cols>
    <col min="1" max="1" width="34" style="35" bestFit="1" customWidth="1"/>
    <col min="2" max="2" width="19.5" style="35" bestFit="1" customWidth="1"/>
    <col min="3" max="3" width="11.5" style="35" bestFit="1" customWidth="1"/>
    <col min="4" max="16384" width="8.83203125" style="35"/>
  </cols>
  <sheetData>
    <row r="1" spans="1:3" x14ac:dyDescent="0.2">
      <c r="A1" s="35" t="s">
        <v>47</v>
      </c>
      <c r="B1" s="35" t="s">
        <v>48</v>
      </c>
      <c r="C1" s="35" t="s">
        <v>49</v>
      </c>
    </row>
    <row r="2" spans="1:3" x14ac:dyDescent="0.2">
      <c r="A2" s="35" t="s">
        <v>50</v>
      </c>
      <c r="B2" s="35" t="s">
        <v>48</v>
      </c>
      <c r="C2" s="35" t="s">
        <v>49</v>
      </c>
    </row>
    <row r="3" spans="1:3" x14ac:dyDescent="0.2">
      <c r="A3" s="35" t="s">
        <v>66</v>
      </c>
      <c r="B3" s="35" t="s">
        <v>48</v>
      </c>
      <c r="C3" s="35" t="s">
        <v>67</v>
      </c>
    </row>
    <row r="4" spans="1:3" x14ac:dyDescent="0.2">
      <c r="A4" s="35" t="s">
        <v>70</v>
      </c>
      <c r="B4" s="35" t="s">
        <v>48</v>
      </c>
      <c r="C4" s="35" t="s">
        <v>56</v>
      </c>
    </row>
    <row r="5" spans="1:3" x14ac:dyDescent="0.2">
      <c r="A5" s="35" t="s">
        <v>74</v>
      </c>
      <c r="B5" s="35" t="s">
        <v>48</v>
      </c>
      <c r="C5" s="35" t="s">
        <v>75</v>
      </c>
    </row>
    <row r="6" spans="1:3" x14ac:dyDescent="0.2">
      <c r="A6" s="35" t="s">
        <v>76</v>
      </c>
      <c r="B6" s="35" t="s">
        <v>48</v>
      </c>
      <c r="C6" s="35" t="s">
        <v>75</v>
      </c>
    </row>
    <row r="7" spans="1:3" x14ac:dyDescent="0.2">
      <c r="A7" s="35" t="s">
        <v>82</v>
      </c>
      <c r="B7" s="35" t="s">
        <v>48</v>
      </c>
      <c r="C7" s="35" t="s">
        <v>67</v>
      </c>
    </row>
    <row r="8" spans="1:3" x14ac:dyDescent="0.2">
      <c r="A8" s="35" t="s">
        <v>83</v>
      </c>
      <c r="B8" s="35" t="s">
        <v>48</v>
      </c>
      <c r="C8" s="35" t="s">
        <v>84</v>
      </c>
    </row>
    <row r="9" spans="1:3" x14ac:dyDescent="0.2">
      <c r="A9" s="35" t="s">
        <v>93</v>
      </c>
      <c r="B9" s="35" t="s">
        <v>48</v>
      </c>
      <c r="C9" s="35" t="s">
        <v>65</v>
      </c>
    </row>
    <row r="10" spans="1:3" x14ac:dyDescent="0.2">
      <c r="A10" s="35" t="s">
        <v>94</v>
      </c>
      <c r="B10" s="35" t="s">
        <v>48</v>
      </c>
      <c r="C10" s="35" t="s">
        <v>75</v>
      </c>
    </row>
    <row r="11" spans="1:3" x14ac:dyDescent="0.2">
      <c r="A11" s="35" t="s">
        <v>96</v>
      </c>
      <c r="B11" s="35" t="s">
        <v>48</v>
      </c>
      <c r="C11" s="35" t="s">
        <v>97</v>
      </c>
    </row>
    <row r="12" spans="1:3" x14ac:dyDescent="0.2">
      <c r="A12" s="35" t="s">
        <v>101</v>
      </c>
      <c r="B12" s="35" t="s">
        <v>48</v>
      </c>
      <c r="C12" s="35" t="s">
        <v>60</v>
      </c>
    </row>
    <row r="13" spans="1:3" x14ac:dyDescent="0.2">
      <c r="A13" s="35" t="s">
        <v>103</v>
      </c>
      <c r="B13" s="35" t="s">
        <v>48</v>
      </c>
      <c r="C13" s="35" t="s">
        <v>67</v>
      </c>
    </row>
    <row r="14" spans="1:3" x14ac:dyDescent="0.2">
      <c r="A14" s="35" t="s">
        <v>104</v>
      </c>
      <c r="B14" s="35" t="s">
        <v>48</v>
      </c>
      <c r="C14" s="35" t="s">
        <v>52</v>
      </c>
    </row>
    <row r="15" spans="1:3" x14ac:dyDescent="0.2">
      <c r="A15" s="35" t="s">
        <v>106</v>
      </c>
      <c r="B15" s="35" t="s">
        <v>48</v>
      </c>
      <c r="C15" s="35" t="s">
        <v>75</v>
      </c>
    </row>
    <row r="16" spans="1:3" x14ac:dyDescent="0.2">
      <c r="A16" s="35" t="s">
        <v>107</v>
      </c>
      <c r="B16" s="35" t="s">
        <v>48</v>
      </c>
      <c r="C16" s="35" t="s">
        <v>108</v>
      </c>
    </row>
    <row r="17" spans="1:3" x14ac:dyDescent="0.2">
      <c r="A17" s="35" t="s">
        <v>109</v>
      </c>
      <c r="B17" s="35" t="s">
        <v>48</v>
      </c>
      <c r="C17" s="35" t="s">
        <v>60</v>
      </c>
    </row>
    <row r="18" spans="1:3" x14ac:dyDescent="0.2">
      <c r="A18" s="35" t="s">
        <v>110</v>
      </c>
      <c r="B18" s="35" t="s">
        <v>48</v>
      </c>
      <c r="C18" s="35" t="s">
        <v>67</v>
      </c>
    </row>
    <row r="19" spans="1:3" x14ac:dyDescent="0.2">
      <c r="A19" s="35" t="s">
        <v>114</v>
      </c>
      <c r="B19" s="35" t="s">
        <v>48</v>
      </c>
      <c r="C19" s="35" t="s">
        <v>60</v>
      </c>
    </row>
    <row r="20" spans="1:3" x14ac:dyDescent="0.2">
      <c r="A20" s="35" t="s">
        <v>116</v>
      </c>
      <c r="B20" s="35" t="s">
        <v>48</v>
      </c>
      <c r="C20" s="35" t="s">
        <v>117</v>
      </c>
    </row>
    <row r="21" spans="1:3" x14ac:dyDescent="0.2">
      <c r="A21" s="35" t="s">
        <v>118</v>
      </c>
      <c r="B21" s="35" t="s">
        <v>48</v>
      </c>
      <c r="C21" s="35" t="s">
        <v>95</v>
      </c>
    </row>
    <row r="22" spans="1:3" x14ac:dyDescent="0.2">
      <c r="A22" s="35" t="s">
        <v>119</v>
      </c>
      <c r="B22" s="35" t="s">
        <v>48</v>
      </c>
      <c r="C22" s="35" t="s">
        <v>60</v>
      </c>
    </row>
    <row r="23" spans="1:3" x14ac:dyDescent="0.2">
      <c r="A23" s="35" t="s">
        <v>120</v>
      </c>
      <c r="B23" s="35" t="s">
        <v>48</v>
      </c>
      <c r="C23" s="35" t="s">
        <v>95</v>
      </c>
    </row>
    <row r="24" spans="1:3" x14ac:dyDescent="0.2">
      <c r="A24" s="35" t="s">
        <v>121</v>
      </c>
      <c r="B24" s="35" t="s">
        <v>48</v>
      </c>
      <c r="C24" s="35" t="s">
        <v>60</v>
      </c>
    </row>
    <row r="25" spans="1:3" x14ac:dyDescent="0.2">
      <c r="A25" s="35" t="s">
        <v>122</v>
      </c>
      <c r="B25" s="35" t="s">
        <v>48</v>
      </c>
      <c r="C25" s="35" t="s">
        <v>97</v>
      </c>
    </row>
    <row r="26" spans="1:3" x14ac:dyDescent="0.2">
      <c r="A26" s="35" t="s">
        <v>124</v>
      </c>
      <c r="B26" s="35" t="s">
        <v>48</v>
      </c>
      <c r="C26" s="35" t="s">
        <v>60</v>
      </c>
    </row>
    <row r="27" spans="1:3" x14ac:dyDescent="0.2">
      <c r="A27" s="35" t="s">
        <v>125</v>
      </c>
      <c r="B27" s="35" t="s">
        <v>48</v>
      </c>
      <c r="C27" s="35" t="s">
        <v>126</v>
      </c>
    </row>
    <row r="28" spans="1:3" x14ac:dyDescent="0.2">
      <c r="A28" s="35" t="s">
        <v>127</v>
      </c>
      <c r="B28" s="35" t="s">
        <v>48</v>
      </c>
      <c r="C28" s="35" t="s">
        <v>128</v>
      </c>
    </row>
    <row r="29" spans="1:3" x14ac:dyDescent="0.2">
      <c r="A29" s="35" t="s">
        <v>129</v>
      </c>
      <c r="B29" s="35" t="s">
        <v>48</v>
      </c>
      <c r="C29" s="35" t="s">
        <v>130</v>
      </c>
    </row>
    <row r="30" spans="1:3" x14ac:dyDescent="0.2">
      <c r="A30" s="35" t="s">
        <v>43</v>
      </c>
      <c r="B30" s="35" t="s">
        <v>48</v>
      </c>
      <c r="C30" s="35" t="s">
        <v>128</v>
      </c>
    </row>
    <row r="31" spans="1:3" x14ac:dyDescent="0.2">
      <c r="A31" s="35" t="s">
        <v>135</v>
      </c>
      <c r="B31" s="35" t="s">
        <v>48</v>
      </c>
      <c r="C31" s="35" t="s">
        <v>60</v>
      </c>
    </row>
    <row r="32" spans="1:3" x14ac:dyDescent="0.2">
      <c r="A32" s="35" t="s">
        <v>140</v>
      </c>
      <c r="B32" s="35" t="s">
        <v>48</v>
      </c>
      <c r="C32" s="35" t="s">
        <v>141</v>
      </c>
    </row>
    <row r="33" spans="1:3" x14ac:dyDescent="0.2">
      <c r="A33" s="35" t="s">
        <v>142</v>
      </c>
      <c r="B33" s="35" t="s">
        <v>48</v>
      </c>
      <c r="C33" s="35" t="s">
        <v>143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OFC Gatefold PB</vt:lpstr>
      <vt:lpstr>OBC Gatefold PB</vt:lpstr>
      <vt:lpstr>OFC Gatefold SS</vt:lpstr>
      <vt:lpstr>OBC Gatefold SS</vt:lpstr>
      <vt:lpstr>Spec Data PB</vt:lpstr>
      <vt:lpstr>Spec Data SS</vt:lpstr>
    </vt:vector>
  </TitlesOfParts>
  <Company>Nine Entertainment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Hendra Mulyanto</dc:creator>
  <cp:lastModifiedBy>Microsoft Office User</cp:lastModifiedBy>
  <cp:lastPrinted>2017-08-03T03:43:20Z</cp:lastPrinted>
  <dcterms:created xsi:type="dcterms:W3CDTF">2017-08-03T01:16:41Z</dcterms:created>
  <dcterms:modified xsi:type="dcterms:W3CDTF">2020-09-22T23:30:34Z</dcterms:modified>
</cp:coreProperties>
</file>